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700" activeTab="0"/>
  </bookViews>
  <sheets>
    <sheet name="is" sheetId="1" r:id="rId1"/>
    <sheet name="bs" sheetId="2" r:id="rId2"/>
    <sheet name="equity" sheetId="3" r:id="rId3"/>
    <sheet name="CF" sheetId="4" r:id="rId4"/>
    <sheet name="part a" sheetId="5" r:id="rId5"/>
    <sheet name="part b" sheetId="6" r:id="rId6"/>
  </sheets>
  <definedNames/>
  <calcPr fullCalcOnLoad="1"/>
</workbook>
</file>

<file path=xl/sharedStrings.xml><?xml version="1.0" encoding="utf-8"?>
<sst xmlns="http://schemas.openxmlformats.org/spreadsheetml/2006/main" count="383" uniqueCount="259">
  <si>
    <t>Perak Corporation Berhad</t>
  </si>
  <si>
    <t>(Company no. 210915-U)</t>
  </si>
  <si>
    <t>Condensed Consolidated Income Statements</t>
  </si>
  <si>
    <t>For the Twelve-Month Period Ended 31 December 2008</t>
  </si>
  <si>
    <t>(The figures have not been audited)</t>
  </si>
  <si>
    <t>INDIVIDUAL PERIOD</t>
  </si>
  <si>
    <t>CUMULATIVE PERIOD</t>
  </si>
  <si>
    <t>CURRENT</t>
  </si>
  <si>
    <t>PRECEDING</t>
  </si>
  <si>
    <t>YEAR</t>
  </si>
  <si>
    <t>QUARTER</t>
  </si>
  <si>
    <t xml:space="preserve">CORRESPONDING </t>
  </si>
  <si>
    <t>TO DATE</t>
  </si>
  <si>
    <t>PERIOD</t>
  </si>
  <si>
    <t>31/12/08</t>
  </si>
  <si>
    <t>31/12/07</t>
  </si>
  <si>
    <t>Note</t>
  </si>
  <si>
    <t>RM '000</t>
  </si>
  <si>
    <t>RM’000</t>
  </si>
  <si>
    <t>Revenue</t>
  </si>
  <si>
    <t>A4</t>
  </si>
  <si>
    <t>Cost of sales</t>
  </si>
  <si>
    <t>Gross profit</t>
  </si>
  <si>
    <t>Other operating income</t>
  </si>
  <si>
    <t>Operating expenses</t>
  </si>
  <si>
    <t>Finance costs</t>
  </si>
  <si>
    <t>Share of results of associates</t>
  </si>
  <si>
    <t>Profit before taxation</t>
  </si>
  <si>
    <t>Taxation</t>
  </si>
  <si>
    <t>B5</t>
  </si>
  <si>
    <t xml:space="preserve">Profit for the period </t>
  </si>
  <si>
    <t>Attributable to:</t>
  </si>
  <si>
    <t>Equity holders of the parent</t>
  </si>
  <si>
    <t>Minority interests</t>
  </si>
  <si>
    <t>Earnings per share attributable</t>
  </si>
  <si>
    <t>to equity holders of the parent:</t>
  </si>
  <si>
    <t>Basic, for profit for the period (sen)</t>
  </si>
  <si>
    <t>B13</t>
  </si>
  <si>
    <t>Condensed Consolidated Balance Sheet</t>
  </si>
  <si>
    <t>As at 31 December 2008</t>
  </si>
  <si>
    <t>As at</t>
  </si>
  <si>
    <t>RM'000</t>
  </si>
  <si>
    <t>NON-CURRENT ASSETS</t>
  </si>
  <si>
    <t>Property, plant and equipment</t>
  </si>
  <si>
    <t>A10</t>
  </si>
  <si>
    <t>Port facilities</t>
  </si>
  <si>
    <t>Prepaid land lease payments</t>
  </si>
  <si>
    <t>Land held for property development</t>
  </si>
  <si>
    <t>Investment in associate</t>
  </si>
  <si>
    <t>A11</t>
  </si>
  <si>
    <t>Intangible assets</t>
  </si>
  <si>
    <t>Deferred tax assets</t>
  </si>
  <si>
    <t>CURRENT ASSETS</t>
  </si>
  <si>
    <t>Property development costs</t>
  </si>
  <si>
    <t>Inventories</t>
  </si>
  <si>
    <t>Trade and other receivables</t>
  </si>
  <si>
    <t>Tax recoverable</t>
  </si>
  <si>
    <t>Other investments</t>
  </si>
  <si>
    <t>Cash and bank balances</t>
  </si>
  <si>
    <t xml:space="preserve">Non-current asset classified as </t>
  </si>
  <si>
    <t xml:space="preserve"> </t>
  </si>
  <si>
    <t>held for sale</t>
  </si>
  <si>
    <t>TOTAL ASSETS</t>
  </si>
  <si>
    <t>EQUITY AND LIABILITIES</t>
  </si>
  <si>
    <t xml:space="preserve">Equity attributable to equity </t>
  </si>
  <si>
    <t>holders of the Company</t>
  </si>
  <si>
    <t>Share capital</t>
  </si>
  <si>
    <t>Share premium</t>
  </si>
  <si>
    <t>Retained earnings</t>
  </si>
  <si>
    <t>Total equity</t>
  </si>
  <si>
    <t>Non-current liabilities</t>
  </si>
  <si>
    <t>Borrowings</t>
  </si>
  <si>
    <t>B9</t>
  </si>
  <si>
    <t>Retirement benefits</t>
  </si>
  <si>
    <t>Deferred tax liabilities</t>
  </si>
  <si>
    <t>Current liabilities</t>
  </si>
  <si>
    <t>Trade and other payables</t>
  </si>
  <si>
    <t>Tax payable</t>
  </si>
  <si>
    <t>Provisions for liabilities</t>
  </si>
  <si>
    <t>Total liabilities</t>
  </si>
  <si>
    <t>TOTAL EQUITIES AND LIABILITIES</t>
  </si>
  <si>
    <t>Condensed Consolidated Statement of Changes in Equity</t>
  </si>
  <si>
    <t>|– Attributable to Equity Holders of the Parent–|</t>
  </si>
  <si>
    <t xml:space="preserve">Minority </t>
  </si>
  <si>
    <t xml:space="preserve">Total </t>
  </si>
  <si>
    <t>Distributable</t>
  </si>
  <si>
    <t>Interests</t>
  </si>
  <si>
    <t>Equity</t>
  </si>
  <si>
    <t xml:space="preserve">Share </t>
  </si>
  <si>
    <t xml:space="preserve">Retained </t>
  </si>
  <si>
    <t>Capital</t>
  </si>
  <si>
    <t>Premium</t>
  </si>
  <si>
    <t>Earnings</t>
  </si>
  <si>
    <t>Total</t>
  </si>
  <si>
    <t>At 1 January 2008</t>
  </si>
  <si>
    <t>Dividend paid</t>
  </si>
  <si>
    <t>Dividend paid by a subsidiary</t>
  </si>
  <si>
    <t xml:space="preserve"> to a minority shareholder</t>
  </si>
  <si>
    <t>At 31 December 2008</t>
  </si>
  <si>
    <t>12 months ended 31 December 2007</t>
  </si>
  <si>
    <t>At 1 January 2007</t>
  </si>
  <si>
    <t>At 31 December 2007</t>
  </si>
  <si>
    <t>(Incorporated in Malaysia)</t>
  </si>
  <si>
    <t>A1</t>
  </si>
  <si>
    <t>Basis of Preparation</t>
  </si>
  <si>
    <t>A2</t>
  </si>
  <si>
    <t>Changes in Accounting Policies</t>
  </si>
  <si>
    <t>Effective for</t>
  </si>
  <si>
    <t>financial</t>
  </si>
  <si>
    <t xml:space="preserve"> periods</t>
  </si>
  <si>
    <t>beginning</t>
  </si>
  <si>
    <t>on or after</t>
  </si>
  <si>
    <t>FRS 7 : Financial Instruments : Disclosures</t>
  </si>
  <si>
    <t>FRS 8 : Operating Segments</t>
  </si>
  <si>
    <t>FRS 139 : Financial Instruments : Recognition &amp; Measurement</t>
  </si>
  <si>
    <t>IC Interpretations 9 : Reassessment of Embedded Derivatives</t>
  </si>
  <si>
    <t>IC Interpretations 10 : Interim Financial Reporting &amp; Impairment</t>
  </si>
  <si>
    <t>A3</t>
  </si>
  <si>
    <t>Auditors’ Report on Preceding Annual Financial Statements</t>
  </si>
  <si>
    <t>Segmental Information</t>
  </si>
  <si>
    <t>3 months ended</t>
  </si>
  <si>
    <t>12 months ended</t>
  </si>
  <si>
    <t>Segment Revenue</t>
  </si>
  <si>
    <t>Revenue from operations:</t>
  </si>
  <si>
    <t>Hotel and tourism</t>
  </si>
  <si>
    <t>Infrastructure</t>
  </si>
  <si>
    <t>Township development</t>
  </si>
  <si>
    <t>Management services and others</t>
  </si>
  <si>
    <t>Total revenue</t>
  </si>
  <si>
    <t>Eliminations</t>
  </si>
  <si>
    <t>Segment Results</t>
  </si>
  <si>
    <t>Results from operations:</t>
  </si>
  <si>
    <t>Results of associates</t>
  </si>
  <si>
    <t>A5</t>
  </si>
  <si>
    <t>A6</t>
  </si>
  <si>
    <t>A7</t>
  </si>
  <si>
    <t>Comments about Seasonal or Cyclical Factors</t>
  </si>
  <si>
    <t>A8</t>
  </si>
  <si>
    <t>Dividends Paid</t>
  </si>
  <si>
    <t>A9</t>
  </si>
  <si>
    <t>Carrying Amount of Revalued Assets</t>
  </si>
  <si>
    <t>Debt and Equity Securities</t>
  </si>
  <si>
    <t>Changes in Composition of the Group</t>
  </si>
  <si>
    <t>A12</t>
  </si>
  <si>
    <t>Capital Commitments</t>
  </si>
  <si>
    <t xml:space="preserve">As at </t>
  </si>
  <si>
    <t>Authorised but not contracted for</t>
  </si>
  <si>
    <t>A13</t>
  </si>
  <si>
    <t>Changes in Contingent Liabilities and Contingent Assets</t>
  </si>
  <si>
    <t>Contingent liabilities were in respect of:</t>
  </si>
  <si>
    <t>Latest practicable date</t>
  </si>
  <si>
    <t>Unsecured:</t>
  </si>
  <si>
    <t>A14</t>
  </si>
  <si>
    <t>Subsequent Events</t>
  </si>
  <si>
    <t>PERAK CORPORATION BERHAD</t>
  </si>
  <si>
    <t>B1</t>
  </si>
  <si>
    <t>Performance Review</t>
  </si>
  <si>
    <t>B2</t>
  </si>
  <si>
    <t>Comment on Material Change in Profit Before Taxation</t>
  </si>
  <si>
    <t>B3</t>
  </si>
  <si>
    <t>Commentary on Prospects</t>
  </si>
  <si>
    <t>B4</t>
  </si>
  <si>
    <t>Profit Forecast or Profit Guarantee</t>
  </si>
  <si>
    <t>The taxation charge for the Group comprises:</t>
  </si>
  <si>
    <t xml:space="preserve">3 months ended </t>
  </si>
  <si>
    <t xml:space="preserve">12 months ended </t>
  </si>
  <si>
    <t xml:space="preserve">RM’000 </t>
  </si>
  <si>
    <t>Current tax</t>
  </si>
  <si>
    <t xml:space="preserve">Deferred tax </t>
  </si>
  <si>
    <t>B6</t>
  </si>
  <si>
    <t>Sale of Unquoted Investments and Properties</t>
  </si>
  <si>
    <t>B7</t>
  </si>
  <si>
    <t>Quoted Securities</t>
  </si>
  <si>
    <t xml:space="preserve">Movements of quoted securities in the current financial year were as follows: </t>
  </si>
  <si>
    <t>B8</t>
  </si>
  <si>
    <t>Corporate Proposals</t>
  </si>
  <si>
    <t>There are no corporate proposals announced and not completed as at the date of this announcement.</t>
  </si>
  <si>
    <t>(a)</t>
  </si>
  <si>
    <t>Short term borrowings</t>
  </si>
  <si>
    <t>Secured :</t>
  </si>
  <si>
    <t>Bank overdrafts</t>
  </si>
  <si>
    <t>Hire purchase and lease</t>
  </si>
  <si>
    <t>Unsecured :</t>
  </si>
  <si>
    <t>Revolving credits</t>
  </si>
  <si>
    <t>(b)</t>
  </si>
  <si>
    <t>Long term borrowings</t>
  </si>
  <si>
    <t>Bai Bithaman Ajil Islamic Debt Securities (BaIDS)</t>
  </si>
  <si>
    <t>Total borrowings</t>
  </si>
  <si>
    <t>(c)</t>
  </si>
  <si>
    <t>Currency</t>
  </si>
  <si>
    <t>B10</t>
  </si>
  <si>
    <t>Off Balance Sheet Financial Instruments</t>
  </si>
  <si>
    <t>B11</t>
  </si>
  <si>
    <t>Changes in Material Litigation</t>
  </si>
  <si>
    <t>B12</t>
  </si>
  <si>
    <t>Dividend Payable</t>
  </si>
  <si>
    <t>Earnings Per Share</t>
  </si>
  <si>
    <t>Profit attributable to ordinary equity</t>
  </si>
  <si>
    <t xml:space="preserve">    holders of the parent (RM'000)</t>
  </si>
  <si>
    <t>Weighted average number of</t>
  </si>
  <si>
    <t xml:space="preserve">    ordinary shares in issue ('000)</t>
  </si>
  <si>
    <t>Basic earnings per share (Sen)</t>
  </si>
  <si>
    <t>B14</t>
  </si>
  <si>
    <t>Authorisation for Issue</t>
  </si>
  <si>
    <t>By Order of the Board</t>
  </si>
  <si>
    <t>Cheai Weng Hoong</t>
  </si>
  <si>
    <t>Company Secretary</t>
  </si>
  <si>
    <t>Ipoh</t>
  </si>
  <si>
    <t>Date: 27 February 2009</t>
  </si>
  <si>
    <t xml:space="preserve">At the latest practicable date, the following FRSs were in issue but not yet  effective and have not been </t>
  </si>
  <si>
    <t>statements of the Group except as follows:</t>
  </si>
  <si>
    <t>FRS 7      - in respect for changes in the disclosure arising upon its adoption</t>
  </si>
  <si>
    <t>FRS 139  - the Group is exempted from disclosing the possible impact, if any, to the financial statements</t>
  </si>
  <si>
    <t>upon its initial application.</t>
  </si>
  <si>
    <t>Disposal of quoted associate (2007:shares)</t>
  </si>
  <si>
    <t>Reversal of impairment of quoted shares</t>
  </si>
  <si>
    <t>Condensed Consolidated Cash Flow Statement</t>
  </si>
  <si>
    <t>CASH FLOW FROM OPERATING ACTIVITIES</t>
  </si>
  <si>
    <t>Adjustment for :</t>
  </si>
  <si>
    <t>Non cash items</t>
  </si>
  <si>
    <t>Non operating items (which are investing/financing)</t>
  </si>
  <si>
    <t>Operating profit before working capital changes</t>
  </si>
  <si>
    <t>Working capital changes:</t>
  </si>
  <si>
    <t>Increase in current assets</t>
  </si>
  <si>
    <t>Decrease in current liabilities</t>
  </si>
  <si>
    <t>Cash generated from operations</t>
  </si>
  <si>
    <t>Other operating expenses paid</t>
  </si>
  <si>
    <t>Net cash generated from operating activities</t>
  </si>
  <si>
    <t>CASH FLOW FROM INVESTING ACTIVITIES</t>
  </si>
  <si>
    <t>Interest received</t>
  </si>
  <si>
    <t>Proceeds from disposal of associate</t>
  </si>
  <si>
    <t>Proceeds from disposal of quoted shares</t>
  </si>
  <si>
    <t>Purchase of property, plant &amp; equipment</t>
  </si>
  <si>
    <t>Purchase of port facilities</t>
  </si>
  <si>
    <t>Other investing activities</t>
  </si>
  <si>
    <t>Net cash generated from investing activities</t>
  </si>
  <si>
    <t>CASH FLOW FROM FINANCING ACTIVITIES</t>
  </si>
  <si>
    <t>Interest paid</t>
  </si>
  <si>
    <t>Net decrease in short term borrowings</t>
  </si>
  <si>
    <t>Repayment of loan and financing facilities</t>
  </si>
  <si>
    <t>Other financing activities</t>
  </si>
  <si>
    <t>Net cash used in financing activities</t>
  </si>
  <si>
    <t>NET INCREASE/(DECREASE) IN CASH AND CASH EQUIVALENTS</t>
  </si>
  <si>
    <t>CASH AND CASH EQUIVALENTS AT BEGINNING OF YEAR</t>
  </si>
  <si>
    <t>CASH AND CASH EQUIVALENTS AT END OF YEAR</t>
  </si>
  <si>
    <t>Cash and cash equivalents comprise :</t>
  </si>
  <si>
    <t xml:space="preserve">Bank overdrafts </t>
  </si>
  <si>
    <t xml:space="preserve">Bank balances and deposits pledged for guarantees and other banking </t>
  </si>
  <si>
    <t>facilities granted to certain subsidiaries</t>
  </si>
  <si>
    <t xml:space="preserve">applied by the Group: </t>
  </si>
  <si>
    <t xml:space="preserve">The above FRSs and IC Interpretations are expected to have no significant impact on the financial </t>
  </si>
  <si>
    <t>(Loss)/Gain on disposal of quoted associate (2007:shares)</t>
  </si>
  <si>
    <t>At book value</t>
  </si>
  <si>
    <t>At market value</t>
  </si>
  <si>
    <t>*Purchase of quoted unit trusts</t>
  </si>
  <si>
    <t>*Capital guaranteed of certain unit trusts where held to maturity</t>
  </si>
  <si>
    <t>Profit for the year</t>
  </si>
  <si>
    <t>Unusual Items due to their Nature, Size or Incidence</t>
  </si>
  <si>
    <t>Changes in Estimates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</si>
</sst>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quot;-&quot;_);_(@_)"/>
    <numFmt numFmtId="165" formatCode="_(* #,##0.0_);_(* \(#,##0.0\);_(* &quot;-&quot;_);_(@_)"/>
    <numFmt numFmtId="166" formatCode="[$-409]d\-mmm\-yyyy;@"/>
    <numFmt numFmtId="167" formatCode="0.0"/>
    <numFmt numFmtId="168" formatCode="_(* #,##0_);_(* \(#,##0\);_(* &quot;-&quot;??_);_(@_)"/>
    <numFmt numFmtId="169" formatCode="_(* #,##0.0_);_(* \(#,##0.0\);_(* &quot;-&quot;??_);_(@_)"/>
    <numFmt numFmtId="170" formatCode="_-* #,##0.00_-;\-* #,##0.00_-;_-* &quot;-&quot;??_-;_-@_-"/>
  </numFmts>
  <fonts count="14">
    <font>
      <sz val="10"/>
      <name val="Arial"/>
      <family val="0"/>
    </font>
    <font>
      <sz val="11"/>
      <name val="Arial"/>
      <family val="2"/>
    </font>
    <font>
      <b/>
      <sz val="12"/>
      <name val="Trebuchet MS"/>
      <family val="2"/>
    </font>
    <font>
      <sz val="12"/>
      <name val="Trebuchet MS"/>
      <family val="2"/>
    </font>
    <font>
      <b/>
      <sz val="10"/>
      <name val="Trebuchet MS"/>
      <family val="2"/>
    </font>
    <font>
      <b/>
      <sz val="11"/>
      <name val="Trebuchet MS"/>
      <family val="2"/>
    </font>
    <font>
      <sz val="11"/>
      <name val="Trebuchet MS"/>
      <family val="2"/>
    </font>
    <font>
      <sz val="10"/>
      <name val="Trebuchet MS"/>
      <family val="2"/>
    </font>
    <font>
      <u val="single"/>
      <sz val="11"/>
      <name val="Trebuchet MS"/>
      <family val="2"/>
    </font>
    <font>
      <b/>
      <sz val="10"/>
      <color indexed="9"/>
      <name val="Arial"/>
      <family val="2"/>
    </font>
    <font>
      <b/>
      <sz val="10"/>
      <name val="Arial"/>
      <family val="2"/>
    </font>
    <font>
      <sz val="11"/>
      <name val="Garamond"/>
      <family val="1"/>
    </font>
    <font>
      <u val="single"/>
      <sz val="10"/>
      <name val="Arial"/>
      <family val="2"/>
    </font>
    <font>
      <sz val="8"/>
      <name val="Arial"/>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9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right"/>
    </xf>
    <xf numFmtId="0" fontId="2" fillId="0" borderId="0" xfId="0" applyFont="1" applyAlignment="1">
      <alignment horizontal="center"/>
    </xf>
    <xf numFmtId="16" fontId="2" fillId="0" borderId="0" xfId="0" applyNumberFormat="1" applyFont="1" applyAlignment="1">
      <alignment horizontal="center"/>
    </xf>
    <xf numFmtId="14" fontId="2" fillId="0" borderId="0" xfId="0" applyNumberFormat="1" applyFont="1" applyAlignment="1">
      <alignment horizontal="center"/>
    </xf>
    <xf numFmtId="14" fontId="2" fillId="0" borderId="0" xfId="0" applyNumberFormat="1" applyFont="1" applyAlignment="1" quotePrefix="1">
      <alignment horizontal="center"/>
    </xf>
    <xf numFmtId="41" fontId="3" fillId="0" borderId="0" xfId="0" applyNumberFormat="1" applyFont="1" applyAlignment="1">
      <alignment horizontal="center"/>
    </xf>
    <xf numFmtId="41" fontId="3" fillId="0" borderId="0" xfId="0" applyNumberFormat="1" applyFont="1" applyBorder="1" applyAlignment="1">
      <alignment horizontal="center"/>
    </xf>
    <xf numFmtId="3" fontId="3" fillId="0" borderId="0" xfId="0" applyNumberFormat="1" applyFont="1" applyAlignment="1">
      <alignment/>
    </xf>
    <xf numFmtId="41" fontId="3" fillId="0" borderId="1" xfId="0" applyNumberFormat="1" applyFont="1" applyBorder="1" applyAlignment="1">
      <alignment horizontal="center"/>
    </xf>
    <xf numFmtId="3" fontId="2" fillId="0" borderId="0" xfId="0" applyNumberFormat="1" applyFont="1" applyAlignment="1">
      <alignment/>
    </xf>
    <xf numFmtId="41" fontId="3" fillId="0" borderId="0" xfId="0" applyNumberFormat="1" applyFont="1" applyFill="1" applyAlignment="1">
      <alignment horizontal="center"/>
    </xf>
    <xf numFmtId="41" fontId="3" fillId="0" borderId="0" xfId="0" applyNumberFormat="1" applyFont="1" applyFill="1" applyBorder="1" applyAlignment="1">
      <alignment horizontal="center"/>
    </xf>
    <xf numFmtId="41" fontId="3" fillId="0" borderId="1" xfId="0" applyNumberFormat="1" applyFont="1" applyFill="1" applyBorder="1" applyAlignment="1">
      <alignment horizontal="center"/>
    </xf>
    <xf numFmtId="41" fontId="3" fillId="0" borderId="2" xfId="0" applyNumberFormat="1" applyFont="1" applyBorder="1" applyAlignment="1">
      <alignment horizontal="center"/>
    </xf>
    <xf numFmtId="41" fontId="3" fillId="0" borderId="3" xfId="0" applyNumberFormat="1" applyFont="1" applyBorder="1" applyAlignment="1">
      <alignment horizontal="center"/>
    </xf>
    <xf numFmtId="164" fontId="3" fillId="0" borderId="2" xfId="0" applyNumberFormat="1" applyFont="1" applyFill="1" applyBorder="1" applyAlignment="1">
      <alignment horizontal="center"/>
    </xf>
    <xf numFmtId="164" fontId="3" fillId="0" borderId="0" xfId="0" applyNumberFormat="1" applyFont="1" applyAlignment="1">
      <alignment horizontal="center"/>
    </xf>
    <xf numFmtId="164" fontId="3" fillId="0" borderId="2" xfId="0" applyNumberFormat="1" applyFont="1" applyBorder="1" applyAlignment="1">
      <alignment horizontal="center"/>
    </xf>
    <xf numFmtId="165" fontId="3" fillId="0" borderId="0" xfId="0" applyNumberFormat="1" applyFont="1" applyBorder="1" applyAlignment="1">
      <alignment horizontal="center"/>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5" fillId="0" borderId="0" xfId="0" applyFont="1" applyAlignment="1">
      <alignment horizontal="right"/>
    </xf>
    <xf numFmtId="0" fontId="5" fillId="0" borderId="0" xfId="0" applyFont="1" applyAlignment="1">
      <alignment horizontal="center"/>
    </xf>
    <xf numFmtId="41" fontId="6" fillId="0" borderId="0" xfId="0" applyNumberFormat="1" applyFont="1" applyFill="1" applyAlignment="1">
      <alignment/>
    </xf>
    <xf numFmtId="41" fontId="6" fillId="0" borderId="0" xfId="0" applyNumberFormat="1" applyFont="1" applyAlignment="1">
      <alignment/>
    </xf>
    <xf numFmtId="41" fontId="6" fillId="0" borderId="4" xfId="0" applyNumberFormat="1" applyFont="1" applyBorder="1" applyAlignment="1">
      <alignment/>
    </xf>
    <xf numFmtId="41" fontId="6" fillId="0" borderId="0" xfId="0" applyNumberFormat="1" applyFont="1" applyBorder="1" applyAlignment="1">
      <alignment/>
    </xf>
    <xf numFmtId="41" fontId="6" fillId="0" borderId="1" xfId="0" applyNumberFormat="1" applyFont="1" applyBorder="1" applyAlignment="1">
      <alignment/>
    </xf>
    <xf numFmtId="41" fontId="6" fillId="0" borderId="2" xfId="0" applyNumberFormat="1" applyFont="1" applyBorder="1" applyAlignment="1">
      <alignment/>
    </xf>
    <xf numFmtId="0" fontId="4" fillId="0" borderId="0" xfId="0" applyFont="1" applyAlignment="1">
      <alignment/>
    </xf>
    <xf numFmtId="0" fontId="8" fillId="0" borderId="0" xfId="0" applyFont="1" applyAlignment="1">
      <alignment/>
    </xf>
    <xf numFmtId="0" fontId="10" fillId="0" borderId="0" xfId="0" applyFont="1" applyFill="1" applyAlignment="1">
      <alignment/>
    </xf>
    <xf numFmtId="0" fontId="0" fillId="0" borderId="0" xfId="0" applyFont="1" applyFill="1" applyAlignment="1">
      <alignment/>
    </xf>
    <xf numFmtId="0" fontId="0" fillId="0" borderId="0" xfId="0" applyFont="1" applyFill="1" applyAlignment="1">
      <alignment horizontal="justify"/>
    </xf>
    <xf numFmtId="0" fontId="0" fillId="0" borderId="0" xfId="19" applyNumberFormat="1" applyFont="1" applyBorder="1" applyAlignment="1">
      <alignment vertical="center"/>
      <protection/>
    </xf>
    <xf numFmtId="0" fontId="10" fillId="0" borderId="0" xfId="19" applyNumberFormat="1" applyFont="1" applyBorder="1" applyAlignment="1">
      <alignment vertical="center"/>
      <protection/>
    </xf>
    <xf numFmtId="0" fontId="10" fillId="0" borderId="0" xfId="19" applyFont="1" applyBorder="1" applyAlignment="1">
      <alignment vertical="center"/>
      <protection/>
    </xf>
    <xf numFmtId="0" fontId="0" fillId="0" borderId="0" xfId="19" applyFont="1" applyAlignment="1">
      <alignment vertical="center"/>
      <protection/>
    </xf>
    <xf numFmtId="41" fontId="10" fillId="0" borderId="0" xfId="19" applyNumberFormat="1" applyFont="1" applyBorder="1" applyAlignment="1">
      <alignment horizontal="right" vertical="center"/>
      <protection/>
    </xf>
    <xf numFmtId="41" fontId="0" fillId="0" borderId="0" xfId="15" applyNumberFormat="1" applyFont="1" applyAlignment="1">
      <alignment vertical="center"/>
    </xf>
    <xf numFmtId="0" fontId="0" fillId="0" borderId="0" xfId="19" applyNumberFormat="1" applyFont="1" applyBorder="1" applyAlignment="1">
      <alignment vertical="top"/>
      <protection/>
    </xf>
    <xf numFmtId="166" fontId="0" fillId="0" borderId="0" xfId="19" applyNumberFormat="1" applyFont="1" applyBorder="1" applyAlignment="1" quotePrefix="1">
      <alignment horizontal="right" vertical="top"/>
      <protection/>
    </xf>
    <xf numFmtId="0" fontId="10" fillId="0" borderId="0" xfId="0" applyFont="1" applyFill="1" applyAlignment="1">
      <alignment horizontal="right"/>
    </xf>
    <xf numFmtId="41" fontId="0" fillId="0" borderId="0" xfId="0" applyNumberFormat="1" applyFont="1" applyFill="1" applyAlignment="1">
      <alignment/>
    </xf>
    <xf numFmtId="41" fontId="0" fillId="0" borderId="1" xfId="0" applyNumberFormat="1" applyFont="1" applyFill="1" applyBorder="1" applyAlignment="1">
      <alignment/>
    </xf>
    <xf numFmtId="41" fontId="0" fillId="0" borderId="0" xfId="0" applyNumberFormat="1" applyFont="1" applyFill="1" applyBorder="1" applyAlignment="1">
      <alignment/>
    </xf>
    <xf numFmtId="41" fontId="0" fillId="0" borderId="3" xfId="0" applyNumberFormat="1" applyFont="1" applyFill="1" applyBorder="1" applyAlignment="1">
      <alignment/>
    </xf>
    <xf numFmtId="41" fontId="0" fillId="0" borderId="2" xfId="0" applyNumberFormat="1" applyFont="1" applyFill="1" applyBorder="1" applyAlignment="1">
      <alignment/>
    </xf>
    <xf numFmtId="41" fontId="0" fillId="0" borderId="2" xfId="0" applyNumberFormat="1" applyFont="1" applyFill="1" applyBorder="1" applyAlignment="1">
      <alignment horizontal="right"/>
    </xf>
    <xf numFmtId="41" fontId="0" fillId="0" borderId="0" xfId="0" applyNumberFormat="1" applyFont="1" applyFill="1" applyBorder="1" applyAlignment="1">
      <alignment horizontal="right"/>
    </xf>
    <xf numFmtId="3" fontId="0" fillId="0" borderId="0" xfId="0" applyNumberFormat="1" applyFont="1" applyFill="1" applyAlignment="1">
      <alignment/>
    </xf>
    <xf numFmtId="0" fontId="10" fillId="0" borderId="0" xfId="0" applyFont="1" applyBorder="1" applyAlignment="1">
      <alignment horizontal="left"/>
    </xf>
    <xf numFmtId="0" fontId="1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10" fillId="0" borderId="0" xfId="0" applyFont="1" applyAlignment="1">
      <alignment horizontal="left"/>
    </xf>
    <xf numFmtId="0" fontId="10" fillId="0" borderId="0" xfId="0" applyFont="1" applyBorder="1" applyAlignment="1">
      <alignment horizontal="right"/>
    </xf>
    <xf numFmtId="0" fontId="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xf>
    <xf numFmtId="0" fontId="0" fillId="0" borderId="0" xfId="0" applyFont="1" applyAlignment="1">
      <alignment horizontal="right"/>
    </xf>
    <xf numFmtId="167" fontId="0" fillId="0" borderId="0" xfId="0" applyNumberFormat="1" applyFont="1" applyAlignment="1">
      <alignment/>
    </xf>
    <xf numFmtId="41" fontId="0" fillId="0" borderId="0" xfId="0" applyNumberFormat="1" applyFont="1" applyAlignment="1">
      <alignment/>
    </xf>
    <xf numFmtId="41" fontId="0" fillId="0" borderId="1" xfId="0" applyNumberFormat="1" applyFont="1" applyBorder="1" applyAlignment="1">
      <alignment/>
    </xf>
    <xf numFmtId="41" fontId="0" fillId="0" borderId="4" xfId="0" applyNumberFormat="1" applyFont="1" applyBorder="1" applyAlignment="1">
      <alignment/>
    </xf>
    <xf numFmtId="0" fontId="0" fillId="0" borderId="0" xfId="0" applyFont="1" applyFill="1" applyBorder="1" applyAlignment="1">
      <alignment/>
    </xf>
    <xf numFmtId="41" fontId="0" fillId="0" borderId="0" xfId="0" applyNumberFormat="1" applyFont="1" applyBorder="1" applyAlignment="1">
      <alignment/>
    </xf>
    <xf numFmtId="0" fontId="0" fillId="0" borderId="0" xfId="0" applyFont="1" applyBorder="1" applyAlignment="1">
      <alignment horizontal="center"/>
    </xf>
    <xf numFmtId="41" fontId="0" fillId="0" borderId="1" xfId="0" applyNumberFormat="1" applyFont="1" applyFill="1" applyBorder="1" applyAlignment="1" quotePrefix="1">
      <alignment horizontal="right"/>
    </xf>
    <xf numFmtId="41" fontId="0" fillId="0" borderId="2" xfId="0" applyNumberFormat="1" applyFont="1" applyBorder="1" applyAlignment="1">
      <alignment/>
    </xf>
    <xf numFmtId="0" fontId="12" fillId="0" borderId="0" xfId="0" applyFont="1" applyAlignment="1">
      <alignment/>
    </xf>
    <xf numFmtId="41" fontId="0" fillId="0" borderId="3" xfId="0" applyNumberFormat="1" applyFont="1" applyBorder="1" applyAlignment="1">
      <alignment/>
    </xf>
    <xf numFmtId="2" fontId="0" fillId="0" borderId="1" xfId="0" applyNumberFormat="1" applyFont="1" applyBorder="1" applyAlignment="1">
      <alignment/>
    </xf>
    <xf numFmtId="0" fontId="5" fillId="0" borderId="0" xfId="0" applyFont="1" applyFill="1" applyAlignment="1">
      <alignment/>
    </xf>
    <xf numFmtId="0" fontId="6" fillId="0" borderId="0" xfId="0" applyFont="1" applyFill="1" applyAlignment="1">
      <alignment/>
    </xf>
    <xf numFmtId="0" fontId="5" fillId="0" borderId="0" xfId="0" applyFont="1" applyFill="1" applyAlignment="1">
      <alignment horizontal="center"/>
    </xf>
    <xf numFmtId="41" fontId="6" fillId="0" borderId="1" xfId="0" applyNumberFormat="1" applyFont="1" applyFill="1" applyBorder="1" applyAlignment="1">
      <alignment/>
    </xf>
    <xf numFmtId="41" fontId="6" fillId="0" borderId="4" xfId="0" applyNumberFormat="1" applyFont="1" applyFill="1" applyBorder="1" applyAlignment="1">
      <alignment/>
    </xf>
    <xf numFmtId="41" fontId="6" fillId="0" borderId="0" xfId="0" applyNumberFormat="1" applyFont="1" applyFill="1" applyBorder="1" applyAlignment="1">
      <alignment/>
    </xf>
    <xf numFmtId="41" fontId="6" fillId="0" borderId="3" xfId="0" applyNumberFormat="1" applyFont="1" applyFill="1" applyBorder="1" applyAlignment="1">
      <alignment/>
    </xf>
    <xf numFmtId="0" fontId="2" fillId="0" borderId="0" xfId="0" applyFont="1" applyAlignment="1">
      <alignment horizontal="center"/>
    </xf>
    <xf numFmtId="0" fontId="5" fillId="0" borderId="0" xfId="0" applyFont="1" applyFill="1" applyAlignment="1">
      <alignment horizontal="center"/>
    </xf>
    <xf numFmtId="0" fontId="10" fillId="0" borderId="0" xfId="0" applyFont="1" applyFill="1" applyAlignment="1">
      <alignment horizontal="center"/>
    </xf>
    <xf numFmtId="0" fontId="10" fillId="0" borderId="0" xfId="0" applyFont="1" applyAlignment="1">
      <alignment horizontal="center"/>
    </xf>
  </cellXfs>
  <cellStyles count="7">
    <cellStyle name="Normal" xfId="0"/>
    <cellStyle name="Comma" xfId="15"/>
    <cellStyle name="Comma [0]" xfId="16"/>
    <cellStyle name="Currency" xfId="17"/>
    <cellStyle name="Currency [0]" xfId="18"/>
    <cellStyle name="Normal_Note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46</xdr:row>
      <xdr:rowOff>9525</xdr:rowOff>
    </xdr:from>
    <xdr:ext cx="7620000" cy="514350"/>
    <xdr:sp>
      <xdr:nvSpPr>
        <xdr:cNvPr id="1" name="TextBox 1"/>
        <xdr:cNvSpPr txBox="1">
          <a:spLocks noChangeArrowheads="1"/>
        </xdr:cNvSpPr>
      </xdr:nvSpPr>
      <xdr:spPr>
        <a:xfrm>
          <a:off x="9525" y="10420350"/>
          <a:ext cx="76200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statements should be read in conjunction with the audited financial statements for the year ended 31 December 2007 and the accompanying explanatory notes attached to the interim financial statements.</a:t>
          </a:r>
        </a:p>
      </xdr:txBody>
    </xdr:sp>
    <xdr:clientData/>
  </xdr:oneCellAnchor>
  <xdr:oneCellAnchor>
    <xdr:from>
      <xdr:col>0</xdr:col>
      <xdr:colOff>9525</xdr:colOff>
      <xdr:row>46</xdr:row>
      <xdr:rowOff>9525</xdr:rowOff>
    </xdr:from>
    <xdr:ext cx="7620000" cy="514350"/>
    <xdr:sp>
      <xdr:nvSpPr>
        <xdr:cNvPr id="2" name="TextBox 2"/>
        <xdr:cNvSpPr txBox="1">
          <a:spLocks noChangeArrowheads="1"/>
        </xdr:cNvSpPr>
      </xdr:nvSpPr>
      <xdr:spPr>
        <a:xfrm>
          <a:off x="9525" y="10420350"/>
          <a:ext cx="7620000"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statements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60</xdr:row>
      <xdr:rowOff>0</xdr:rowOff>
    </xdr:from>
    <xdr:ext cx="6515100" cy="619125"/>
    <xdr:sp>
      <xdr:nvSpPr>
        <xdr:cNvPr id="1" name="TextBox 1"/>
        <xdr:cNvSpPr txBox="1">
          <a:spLocks noChangeArrowheads="1"/>
        </xdr:cNvSpPr>
      </xdr:nvSpPr>
      <xdr:spPr>
        <a:xfrm>
          <a:off x="76200" y="11334750"/>
          <a:ext cx="6515100" cy="6191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audited financial statements for the year ended 31 December 2007 and the accompanying explanatory notes attached to the interim financial statements.</a:t>
          </a:r>
        </a:p>
      </xdr:txBody>
    </xdr:sp>
    <xdr:clientData/>
  </xdr:oneCellAnchor>
  <xdr:oneCellAnchor>
    <xdr:from>
      <xdr:col>0</xdr:col>
      <xdr:colOff>76200</xdr:colOff>
      <xdr:row>60</xdr:row>
      <xdr:rowOff>0</xdr:rowOff>
    </xdr:from>
    <xdr:ext cx="6515100" cy="619125"/>
    <xdr:sp>
      <xdr:nvSpPr>
        <xdr:cNvPr id="2" name="TextBox 2"/>
        <xdr:cNvSpPr txBox="1">
          <a:spLocks noChangeArrowheads="1"/>
        </xdr:cNvSpPr>
      </xdr:nvSpPr>
      <xdr:spPr>
        <a:xfrm>
          <a:off x="76200" y="11334750"/>
          <a:ext cx="6515100" cy="6191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47</xdr:row>
      <xdr:rowOff>85725</xdr:rowOff>
    </xdr:from>
    <xdr:ext cx="7134225" cy="581025"/>
    <xdr:sp>
      <xdr:nvSpPr>
        <xdr:cNvPr id="1" name="TextBox 1"/>
        <xdr:cNvSpPr txBox="1">
          <a:spLocks noChangeArrowheads="1"/>
        </xdr:cNvSpPr>
      </xdr:nvSpPr>
      <xdr:spPr>
        <a:xfrm>
          <a:off x="9525" y="9429750"/>
          <a:ext cx="7134225" cy="5810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audited financial statements for the year ended 31 December 2007 and the accompanying explanatory notes attached to the interim financial statements.</a:t>
          </a:r>
        </a:p>
      </xdr:txBody>
    </xdr:sp>
    <xdr:clientData/>
  </xdr:oneCellAnchor>
  <xdr:oneCellAnchor>
    <xdr:from>
      <xdr:col>0</xdr:col>
      <xdr:colOff>9525</xdr:colOff>
      <xdr:row>47</xdr:row>
      <xdr:rowOff>85725</xdr:rowOff>
    </xdr:from>
    <xdr:ext cx="7134225" cy="581025"/>
    <xdr:sp>
      <xdr:nvSpPr>
        <xdr:cNvPr id="2" name="TextBox 2"/>
        <xdr:cNvSpPr txBox="1">
          <a:spLocks noChangeArrowheads="1"/>
        </xdr:cNvSpPr>
      </xdr:nvSpPr>
      <xdr:spPr>
        <a:xfrm>
          <a:off x="9525" y="9429750"/>
          <a:ext cx="7134225" cy="5810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48</xdr:row>
      <xdr:rowOff>38100</xdr:rowOff>
    </xdr:from>
    <xdr:ext cx="6010275" cy="523875"/>
    <xdr:sp>
      <xdr:nvSpPr>
        <xdr:cNvPr id="1" name="TextBox 1"/>
        <xdr:cNvSpPr txBox="1">
          <a:spLocks noChangeArrowheads="1"/>
        </xdr:cNvSpPr>
      </xdr:nvSpPr>
      <xdr:spPr>
        <a:xfrm>
          <a:off x="57150" y="9896475"/>
          <a:ext cx="601027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19050</xdr:rowOff>
    </xdr:from>
    <xdr:ext cx="5734050" cy="1381125"/>
    <xdr:sp>
      <xdr:nvSpPr>
        <xdr:cNvPr id="1" name="TextBox 1"/>
        <xdr:cNvSpPr txBox="1">
          <a:spLocks noChangeArrowheads="1"/>
        </xdr:cNvSpPr>
      </xdr:nvSpPr>
      <xdr:spPr>
        <a:xfrm>
          <a:off x="247650" y="1152525"/>
          <a:ext cx="5734050" cy="1381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interim financial statements are unaudited and have been prepared in accordance with the requirement of Financial Reporting Standard ("FRS") 134 - Interim Financial Reporting and paragraph 9.22 and Appendix 9B of the Listing Requirements of Bursa Malaysia Securities Berhad.They should be read in conjunction with the audited financial statements for the year ended 31 December 2007 (hereinafter referred to as "Afs 2007"). The explanatory notes attached to the interim financial statements provide an explanation of events and transactions that are significant  to an understanding of the changes in the financial position and performance of the Group since the year ended 31 December 2007. 
</a:t>
          </a:r>
        </a:p>
      </xdr:txBody>
    </xdr:sp>
    <xdr:clientData/>
  </xdr:oneCellAnchor>
  <xdr:oneCellAnchor>
    <xdr:from>
      <xdr:col>1</xdr:col>
      <xdr:colOff>0</xdr:colOff>
      <xdr:row>17</xdr:row>
      <xdr:rowOff>28575</xdr:rowOff>
    </xdr:from>
    <xdr:ext cx="5715000" cy="1104900"/>
    <xdr:sp>
      <xdr:nvSpPr>
        <xdr:cNvPr id="2" name="TextBox 2"/>
        <xdr:cNvSpPr txBox="1">
          <a:spLocks noChangeArrowheads="1"/>
        </xdr:cNvSpPr>
      </xdr:nvSpPr>
      <xdr:spPr>
        <a:xfrm>
          <a:off x="247650" y="2781300"/>
          <a:ext cx="5715000" cy="1104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are consistent with those of the Afs 2007 except for the adoption by the Group of the new and revised  Financial Reporting Standards ("FRSs") and IC Interpretations as disclosed in the Afs 2007 and shall include "Amendments to FRS 121 : The effects of changes in Foreign  Exchange Rates - Net Investment in a Foreign Operation which are effective for the financial period beginning 1 January 2008. They are expected to have no significant impact on the financial statements of the Group.
</a:t>
          </a:r>
        </a:p>
      </xdr:txBody>
    </xdr:sp>
    <xdr:clientData/>
  </xdr:oneCellAnchor>
  <xdr:oneCellAnchor>
    <xdr:from>
      <xdr:col>0</xdr:col>
      <xdr:colOff>19050</xdr:colOff>
      <xdr:row>3</xdr:row>
      <xdr:rowOff>76200</xdr:rowOff>
    </xdr:from>
    <xdr:ext cx="5962650" cy="219075"/>
    <xdr:sp>
      <xdr:nvSpPr>
        <xdr:cNvPr id="3" name="TextBox 3"/>
        <xdr:cNvSpPr txBox="1">
          <a:spLocks noChangeArrowheads="1"/>
        </xdr:cNvSpPr>
      </xdr:nvSpPr>
      <xdr:spPr>
        <a:xfrm>
          <a:off x="19050" y="561975"/>
          <a:ext cx="5962650" cy="21907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A : EXPLANATORY NOTES PURSUANT TO FINANCIAL REPORTING STANDARD 134 </a:t>
          </a:r>
        </a:p>
      </xdr:txBody>
    </xdr:sp>
    <xdr:clientData/>
  </xdr:oneCellAnchor>
  <xdr:oneCellAnchor>
    <xdr:from>
      <xdr:col>1</xdr:col>
      <xdr:colOff>0</xdr:colOff>
      <xdr:row>47</xdr:row>
      <xdr:rowOff>9525</xdr:rowOff>
    </xdr:from>
    <xdr:ext cx="5800725" cy="238125"/>
    <xdr:sp>
      <xdr:nvSpPr>
        <xdr:cNvPr id="4" name="TextBox 4"/>
        <xdr:cNvSpPr txBox="1">
          <a:spLocks noChangeArrowheads="1"/>
        </xdr:cNvSpPr>
      </xdr:nvSpPr>
      <xdr:spPr>
        <a:xfrm>
          <a:off x="247650" y="7620000"/>
          <a:ext cx="5800725"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auditors’ report on the Afs 2007 was not qualified.
</a:t>
          </a:r>
        </a:p>
      </xdr:txBody>
    </xdr:sp>
    <xdr:clientData/>
  </xdr:oneCellAnchor>
  <xdr:oneCellAnchor>
    <xdr:from>
      <xdr:col>1</xdr:col>
      <xdr:colOff>9525</xdr:colOff>
      <xdr:row>85</xdr:row>
      <xdr:rowOff>9525</xdr:rowOff>
    </xdr:from>
    <xdr:ext cx="5791200" cy="295275"/>
    <xdr:sp>
      <xdr:nvSpPr>
        <xdr:cNvPr id="5" name="TextBox 5"/>
        <xdr:cNvSpPr txBox="1">
          <a:spLocks noChangeArrowheads="1"/>
        </xdr:cNvSpPr>
      </xdr:nvSpPr>
      <xdr:spPr>
        <a:xfrm>
          <a:off x="257175" y="13792200"/>
          <a:ext cx="5791200" cy="295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the current financial year results.</a:t>
          </a:r>
        </a:p>
      </xdr:txBody>
    </xdr:sp>
    <xdr:clientData/>
  </xdr:oneCellAnchor>
  <xdr:oneCellAnchor>
    <xdr:from>
      <xdr:col>1</xdr:col>
      <xdr:colOff>0</xdr:colOff>
      <xdr:row>88</xdr:row>
      <xdr:rowOff>9525</xdr:rowOff>
    </xdr:from>
    <xdr:ext cx="5724525" cy="628650"/>
    <xdr:sp>
      <xdr:nvSpPr>
        <xdr:cNvPr id="6" name="TextBox 6"/>
        <xdr:cNvSpPr txBox="1">
          <a:spLocks noChangeArrowheads="1"/>
        </xdr:cNvSpPr>
      </xdr:nvSpPr>
      <xdr:spPr>
        <a:xfrm>
          <a:off x="247650" y="14277975"/>
          <a:ext cx="5724525" cy="628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98</xdr:row>
      <xdr:rowOff>9525</xdr:rowOff>
    </xdr:from>
    <xdr:ext cx="5724525" cy="571500"/>
    <xdr:sp>
      <xdr:nvSpPr>
        <xdr:cNvPr id="7" name="TextBox 7"/>
        <xdr:cNvSpPr txBox="1">
          <a:spLocks noChangeArrowheads="1"/>
        </xdr:cNvSpPr>
      </xdr:nvSpPr>
      <xdr:spPr>
        <a:xfrm>
          <a:off x="247650" y="15897225"/>
          <a:ext cx="5724525" cy="571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revaluation of property, plant and equipment brought forward from the previous audited financial statements. The Group does not adopt a revaluation policy on its property, plant and equipment.</a:t>
          </a:r>
        </a:p>
      </xdr:txBody>
    </xdr:sp>
    <xdr:clientData/>
  </xdr:oneCellAnchor>
  <xdr:oneCellAnchor>
    <xdr:from>
      <xdr:col>1</xdr:col>
      <xdr:colOff>0</xdr:colOff>
      <xdr:row>103</xdr:row>
      <xdr:rowOff>0</xdr:rowOff>
    </xdr:from>
    <xdr:ext cx="5734050" cy="476250"/>
    <xdr:sp>
      <xdr:nvSpPr>
        <xdr:cNvPr id="8" name="TextBox 8"/>
        <xdr:cNvSpPr txBox="1">
          <a:spLocks noChangeArrowheads="1"/>
        </xdr:cNvSpPr>
      </xdr:nvSpPr>
      <xdr:spPr>
        <a:xfrm>
          <a:off x="247650" y="16697325"/>
          <a:ext cx="5734050" cy="476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 and repayment of debt securities, share buy-backs and share cancellations in the current financial year.</a:t>
          </a:r>
        </a:p>
      </xdr:txBody>
    </xdr:sp>
    <xdr:clientData/>
  </xdr:oneCellAnchor>
  <xdr:oneCellAnchor>
    <xdr:from>
      <xdr:col>1</xdr:col>
      <xdr:colOff>0</xdr:colOff>
      <xdr:row>81</xdr:row>
      <xdr:rowOff>9525</xdr:rowOff>
    </xdr:from>
    <xdr:ext cx="5715000" cy="381000"/>
    <xdr:sp>
      <xdr:nvSpPr>
        <xdr:cNvPr id="9" name="TextBox 9"/>
        <xdr:cNvSpPr txBox="1">
          <a:spLocks noChangeArrowheads="1"/>
        </xdr:cNvSpPr>
      </xdr:nvSpPr>
      <xdr:spPr>
        <a:xfrm>
          <a:off x="247650" y="13144500"/>
          <a:ext cx="571500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assets, liabilities, equity, net income, or cash flows during the current financial year ended 31 December 2008.</a:t>
          </a:r>
        </a:p>
      </xdr:txBody>
    </xdr:sp>
    <xdr:clientData/>
  </xdr:oneCellAnchor>
  <xdr:oneCellAnchor>
    <xdr:from>
      <xdr:col>1</xdr:col>
      <xdr:colOff>9525</xdr:colOff>
      <xdr:row>123</xdr:row>
      <xdr:rowOff>19050</xdr:rowOff>
    </xdr:from>
    <xdr:ext cx="5686425" cy="400050"/>
    <xdr:sp>
      <xdr:nvSpPr>
        <xdr:cNvPr id="10" name="TextBox 10"/>
        <xdr:cNvSpPr txBox="1">
          <a:spLocks noChangeArrowheads="1"/>
        </xdr:cNvSpPr>
      </xdr:nvSpPr>
      <xdr:spPr>
        <a:xfrm>
          <a:off x="257175" y="19954875"/>
          <a:ext cx="5686425"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commitments for the purchase of property, plant and equipment and port facilities not provided for as at 31 December 2008 is as follows:</a:t>
          </a:r>
        </a:p>
      </xdr:txBody>
    </xdr:sp>
    <xdr:clientData/>
  </xdr:oneCellAnchor>
  <xdr:oneCellAnchor>
    <xdr:from>
      <xdr:col>1</xdr:col>
      <xdr:colOff>9525</xdr:colOff>
      <xdr:row>107</xdr:row>
      <xdr:rowOff>9525</xdr:rowOff>
    </xdr:from>
    <xdr:ext cx="5695950" cy="2571750"/>
    <xdr:sp>
      <xdr:nvSpPr>
        <xdr:cNvPr id="11" name="TextBox 11"/>
        <xdr:cNvSpPr txBox="1">
          <a:spLocks noChangeArrowheads="1"/>
        </xdr:cNvSpPr>
      </xdr:nvSpPr>
      <xdr:spPr>
        <a:xfrm>
          <a:off x="257175" y="17354550"/>
          <a:ext cx="5695950" cy="25717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during the current financial year except as follows:
The Company has on 5 February 2008 disposed of its entire equity interest in an associate, Asia Brands Corporation Berhad ("ABCB"), comprising of 11.67 million ordinary shares at RM1.80 each for a total consideration of RM21.00 million. Following the completion of the disposal, ABCB has ceased to be an associate of the Company.
On 21 August 2008, the Company has also entered into a Conditional Sale and Purchase Agreement with Putera Capital Berhad ("Putera") to dispose of its entire equity interest in an associate, Konsortium LPB Sdn Bhd ("KLPB"), comprising 3.31 million ordinary shares @ RM1.00 each, representing 12.19% of the issued and paid up share capital of KLPB for a total consideration of RM6.00 million ("the Proposed Disposal") subject to the fulfillment of certain conditions precedent. Upon completion of the Proposed Disposal, KLPB shall cease to be an associate of the Company.</a:t>
          </a:r>
        </a:p>
      </xdr:txBody>
    </xdr:sp>
    <xdr:clientData/>
  </xdr:oneCellAnchor>
  <xdr:oneCellAnchor>
    <xdr:from>
      <xdr:col>1</xdr:col>
      <xdr:colOff>28575</xdr:colOff>
      <xdr:row>136</xdr:row>
      <xdr:rowOff>142875</xdr:rowOff>
    </xdr:from>
    <xdr:ext cx="3228975" cy="400050"/>
    <xdr:sp>
      <xdr:nvSpPr>
        <xdr:cNvPr id="12" name="TextBox 12"/>
        <xdr:cNvSpPr txBox="1">
          <a:spLocks noChangeArrowheads="1"/>
        </xdr:cNvSpPr>
      </xdr:nvSpPr>
      <xdr:spPr>
        <a:xfrm>
          <a:off x="276225" y="22193250"/>
          <a:ext cx="3228975" cy="400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Guarantees given to banks for
   facilities granted to a subsidiary</a:t>
          </a:r>
        </a:p>
      </xdr:txBody>
    </xdr:sp>
    <xdr:clientData/>
  </xdr:oneCellAnchor>
  <xdr:oneCellAnchor>
    <xdr:from>
      <xdr:col>1</xdr:col>
      <xdr:colOff>0</xdr:colOff>
      <xdr:row>75</xdr:row>
      <xdr:rowOff>0</xdr:rowOff>
    </xdr:from>
    <xdr:ext cx="5724525" cy="733425"/>
    <xdr:sp>
      <xdr:nvSpPr>
        <xdr:cNvPr id="13" name="TextBox 13"/>
        <xdr:cNvSpPr txBox="1">
          <a:spLocks noChangeArrowheads="1"/>
        </xdr:cNvSpPr>
      </xdr:nvSpPr>
      <xdr:spPr>
        <a:xfrm>
          <a:off x="247650" y="12163425"/>
          <a:ext cx="5724525" cy="733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All inter-segment transactions have been entered into in the normal course of business and have been established on negotiated terms.
All activities of the Group’s operations are carried out in Malaysia.</a:t>
          </a:r>
        </a:p>
      </xdr:txBody>
    </xdr:sp>
    <xdr:clientData/>
  </xdr:oneCellAnchor>
  <xdr:oneCellAnchor>
    <xdr:from>
      <xdr:col>1</xdr:col>
      <xdr:colOff>9525</xdr:colOff>
      <xdr:row>93</xdr:row>
      <xdr:rowOff>9525</xdr:rowOff>
    </xdr:from>
    <xdr:ext cx="5705475" cy="581025"/>
    <xdr:sp>
      <xdr:nvSpPr>
        <xdr:cNvPr id="14" name="TextBox 14"/>
        <xdr:cNvSpPr txBox="1">
          <a:spLocks noChangeArrowheads="1"/>
        </xdr:cNvSpPr>
      </xdr:nvSpPr>
      <xdr:spPr>
        <a:xfrm>
          <a:off x="257175" y="15087600"/>
          <a:ext cx="5705475" cy="581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the Annual General Meeting held on 28 May 2008, the shareholders approved a final dividend in respect of the financial year ended 31 December 2007 of 2.5% less 26% taxation per share, amounting to a dividend payable of approximately RM1.850 million which was paid on 18 July 2008.</a:t>
          </a:r>
        </a:p>
      </xdr:txBody>
    </xdr:sp>
    <xdr:clientData/>
  </xdr:oneCellAnchor>
  <xdr:oneCellAnchor>
    <xdr:from>
      <xdr:col>1</xdr:col>
      <xdr:colOff>0</xdr:colOff>
      <xdr:row>141</xdr:row>
      <xdr:rowOff>19050</xdr:rowOff>
    </xdr:from>
    <xdr:ext cx="5695950" cy="2105025"/>
    <xdr:sp>
      <xdr:nvSpPr>
        <xdr:cNvPr id="15" name="TextBox 15"/>
        <xdr:cNvSpPr txBox="1">
          <a:spLocks noChangeArrowheads="1"/>
        </xdr:cNvSpPr>
      </xdr:nvSpPr>
      <xdr:spPr>
        <a:xfrm>
          <a:off x="247650" y="22888575"/>
          <a:ext cx="5695950" cy="2105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financial year that have not been reflected in this interim financial report, made up to the latest practicable date.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8</xdr:row>
      <xdr:rowOff>9525</xdr:rowOff>
    </xdr:from>
    <xdr:ext cx="5705475" cy="914400"/>
    <xdr:sp>
      <xdr:nvSpPr>
        <xdr:cNvPr id="1" name="TextBox 1"/>
        <xdr:cNvSpPr txBox="1">
          <a:spLocks noChangeArrowheads="1"/>
        </xdr:cNvSpPr>
      </xdr:nvSpPr>
      <xdr:spPr>
        <a:xfrm>
          <a:off x="285750" y="1304925"/>
          <a:ext cx="5705475" cy="9144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revenue has decreased by 8.4% from RM114.5 million in the preceding year to RM104.9 million in the current financial year. Profit before taxation ("PBT") for the current financial year has decreased by 19.9% to RM30.5 million from PBT of RM38.1 million in the preceding year. The decrease in both revenue and PBT has been mainly due to lower sales of developed lands by the various segments.</a:t>
          </a:r>
        </a:p>
      </xdr:txBody>
    </xdr:sp>
    <xdr:clientData/>
  </xdr:oneCellAnchor>
  <xdr:oneCellAnchor>
    <xdr:from>
      <xdr:col>1</xdr:col>
      <xdr:colOff>0</xdr:colOff>
      <xdr:row>15</xdr:row>
      <xdr:rowOff>19050</xdr:rowOff>
    </xdr:from>
    <xdr:ext cx="5715000" cy="752475"/>
    <xdr:sp>
      <xdr:nvSpPr>
        <xdr:cNvPr id="2" name="TextBox 2"/>
        <xdr:cNvSpPr txBox="1">
          <a:spLocks noChangeArrowheads="1"/>
        </xdr:cNvSpPr>
      </xdr:nvSpPr>
      <xdr:spPr>
        <a:xfrm>
          <a:off x="295275" y="2447925"/>
          <a:ext cx="5715000" cy="752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made a profit before taxation of RM8.4 million for the current financial quarter ended 31 December 2008 as compared to a profit before taxation of RM6.4 million for the immediate preceding quarter ended 30 September 2008.The increase of 31.3% is mainly due to increase contributions by the infrastructure segment.</a:t>
          </a:r>
        </a:p>
      </xdr:txBody>
    </xdr:sp>
    <xdr:clientData/>
  </xdr:oneCellAnchor>
  <xdr:oneCellAnchor>
    <xdr:from>
      <xdr:col>0</xdr:col>
      <xdr:colOff>285750</xdr:colOff>
      <xdr:row>21</xdr:row>
      <xdr:rowOff>9525</xdr:rowOff>
    </xdr:from>
    <xdr:ext cx="5753100" cy="409575"/>
    <xdr:sp>
      <xdr:nvSpPr>
        <xdr:cNvPr id="3" name="TextBox 3"/>
        <xdr:cNvSpPr txBox="1">
          <a:spLocks noChangeArrowheads="1"/>
        </xdr:cNvSpPr>
      </xdr:nvSpPr>
      <xdr:spPr>
        <a:xfrm>
          <a:off x="285750" y="3409950"/>
          <a:ext cx="5753100"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may be able to achieve satisfactory results for the financial year ending 31 December 2009 which may be affected by the current global economic slowdown.</a:t>
          </a:r>
        </a:p>
      </xdr:txBody>
    </xdr:sp>
    <xdr:clientData/>
  </xdr:oneCellAnchor>
  <xdr:oneCellAnchor>
    <xdr:from>
      <xdr:col>1</xdr:col>
      <xdr:colOff>0</xdr:colOff>
      <xdr:row>25</xdr:row>
      <xdr:rowOff>9525</xdr:rowOff>
    </xdr:from>
    <xdr:ext cx="5734050" cy="400050"/>
    <xdr:sp>
      <xdr:nvSpPr>
        <xdr:cNvPr id="4" name="TextBox 4"/>
        <xdr:cNvSpPr txBox="1">
          <a:spLocks noChangeArrowheads="1"/>
        </xdr:cNvSpPr>
      </xdr:nvSpPr>
      <xdr:spPr>
        <a:xfrm>
          <a:off x="295275" y="4057650"/>
          <a:ext cx="5734050" cy="4000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has not provided any profit forecast or profit guarantee in a public document in respect of the current financial year ended 31 December 2008.</a:t>
          </a:r>
        </a:p>
      </xdr:txBody>
    </xdr:sp>
    <xdr:clientData/>
  </xdr:oneCellAnchor>
  <xdr:oneCellAnchor>
    <xdr:from>
      <xdr:col>1</xdr:col>
      <xdr:colOff>9525</xdr:colOff>
      <xdr:row>37</xdr:row>
      <xdr:rowOff>57150</xdr:rowOff>
    </xdr:from>
    <xdr:ext cx="5829300" cy="1000125"/>
    <xdr:sp>
      <xdr:nvSpPr>
        <xdr:cNvPr id="5" name="TextBox 5"/>
        <xdr:cNvSpPr txBox="1">
          <a:spLocks noChangeArrowheads="1"/>
        </xdr:cNvSpPr>
      </xdr:nvSpPr>
      <xdr:spPr>
        <a:xfrm>
          <a:off x="304800" y="6048375"/>
          <a:ext cx="5829300"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effective tax rate for the current financial year was higher than the statutory tax rate of 26% (2007: 27%) principally due to losses incurred by certain subsidiaries, certain expenses being disallowed for tax purposes and certain income not being taxable. The income tax applicable to some of the subsidiaries is calculated at statutory tax rate of 20% on the first RM500,000 for assessable profit for the period where applicable, and 26% (2007: 27%) on all assessable profit in excess of RM500,000.</a:t>
          </a:r>
        </a:p>
      </xdr:txBody>
    </xdr:sp>
    <xdr:clientData/>
  </xdr:oneCellAnchor>
  <xdr:oneCellAnchor>
    <xdr:from>
      <xdr:col>1</xdr:col>
      <xdr:colOff>0</xdr:colOff>
      <xdr:row>45</xdr:row>
      <xdr:rowOff>133350</xdr:rowOff>
    </xdr:from>
    <xdr:ext cx="5743575" cy="419100"/>
    <xdr:sp>
      <xdr:nvSpPr>
        <xdr:cNvPr id="6" name="TextBox 6"/>
        <xdr:cNvSpPr txBox="1">
          <a:spLocks noChangeArrowheads="1"/>
        </xdr:cNvSpPr>
      </xdr:nvSpPr>
      <xdr:spPr>
        <a:xfrm>
          <a:off x="295275" y="7419975"/>
          <a:ext cx="5743575" cy="419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profits/(losses) on any sale of unquoted investments and/or properties respectively for the current financial year.</a:t>
          </a:r>
        </a:p>
      </xdr:txBody>
    </xdr:sp>
    <xdr:clientData/>
  </xdr:oneCellAnchor>
  <xdr:oneCellAnchor>
    <xdr:from>
      <xdr:col>1</xdr:col>
      <xdr:colOff>0</xdr:colOff>
      <xdr:row>105</xdr:row>
      <xdr:rowOff>0</xdr:rowOff>
    </xdr:from>
    <xdr:ext cx="5734050" cy="228600"/>
    <xdr:sp>
      <xdr:nvSpPr>
        <xdr:cNvPr id="7" name="TextBox 7"/>
        <xdr:cNvSpPr txBox="1">
          <a:spLocks noChangeArrowheads="1"/>
        </xdr:cNvSpPr>
      </xdr:nvSpPr>
      <xdr:spPr>
        <a:xfrm>
          <a:off x="295275" y="17049750"/>
          <a:ext cx="5734050"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There were no financial instruments with off balance sheet risk as at the latest practicable date.</a:t>
          </a:r>
        </a:p>
      </xdr:txBody>
    </xdr:sp>
    <xdr:clientData/>
  </xdr:oneCellAnchor>
  <xdr:oneCellAnchor>
    <xdr:from>
      <xdr:col>1</xdr:col>
      <xdr:colOff>9525</xdr:colOff>
      <xdr:row>108</xdr:row>
      <xdr:rowOff>0</xdr:rowOff>
    </xdr:from>
    <xdr:ext cx="5724525" cy="247650"/>
    <xdr:sp>
      <xdr:nvSpPr>
        <xdr:cNvPr id="8" name="TextBox 8"/>
        <xdr:cNvSpPr txBox="1">
          <a:spLocks noChangeArrowheads="1"/>
        </xdr:cNvSpPr>
      </xdr:nvSpPr>
      <xdr:spPr>
        <a:xfrm>
          <a:off x="304800" y="17535525"/>
          <a:ext cx="5724525" cy="247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was no pending material litigation as at the latest practicable date.</a:t>
          </a:r>
        </a:p>
      </xdr:txBody>
    </xdr:sp>
    <xdr:clientData/>
  </xdr:oneCellAnchor>
  <xdr:oneCellAnchor>
    <xdr:from>
      <xdr:col>0</xdr:col>
      <xdr:colOff>285750</xdr:colOff>
      <xdr:row>122</xdr:row>
      <xdr:rowOff>0</xdr:rowOff>
    </xdr:from>
    <xdr:ext cx="5743575" cy="504825"/>
    <xdr:sp>
      <xdr:nvSpPr>
        <xdr:cNvPr id="9" name="TextBox 9"/>
        <xdr:cNvSpPr txBox="1">
          <a:spLocks noChangeArrowheads="1"/>
        </xdr:cNvSpPr>
      </xdr:nvSpPr>
      <xdr:spPr>
        <a:xfrm>
          <a:off x="285750" y="19802475"/>
          <a:ext cx="5743575"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earnings per share is calculated by dividing profit for the period attributable to ordinary equity holders of the parent by the weighted average number of ordinary shares in issue during the year by the Company.</a:t>
          </a:r>
        </a:p>
      </xdr:txBody>
    </xdr:sp>
    <xdr:clientData/>
  </xdr:oneCellAnchor>
  <xdr:oneCellAnchor>
    <xdr:from>
      <xdr:col>1</xdr:col>
      <xdr:colOff>9525</xdr:colOff>
      <xdr:row>139</xdr:row>
      <xdr:rowOff>152400</xdr:rowOff>
    </xdr:from>
    <xdr:ext cx="5743575" cy="342900"/>
    <xdr:sp>
      <xdr:nvSpPr>
        <xdr:cNvPr id="10" name="TextBox 10"/>
        <xdr:cNvSpPr txBox="1">
          <a:spLocks noChangeArrowheads="1"/>
        </xdr:cNvSpPr>
      </xdr:nvSpPr>
      <xdr:spPr>
        <a:xfrm>
          <a:off x="304800" y="22707600"/>
          <a:ext cx="5743575" cy="342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The interim financial statements were authorised for issue by the Board of Directors in accordance with a resolution of the directors on 27 February 2009. </a:t>
          </a:r>
        </a:p>
      </xdr:txBody>
    </xdr:sp>
    <xdr:clientData/>
  </xdr:oneCellAnchor>
  <xdr:oneCellAnchor>
    <xdr:from>
      <xdr:col>0</xdr:col>
      <xdr:colOff>9525</xdr:colOff>
      <xdr:row>4</xdr:row>
      <xdr:rowOff>76200</xdr:rowOff>
    </xdr:from>
    <xdr:ext cx="6019800" cy="352425"/>
    <xdr:sp>
      <xdr:nvSpPr>
        <xdr:cNvPr id="11" name="TextBox 11"/>
        <xdr:cNvSpPr txBox="1">
          <a:spLocks noChangeArrowheads="1"/>
        </xdr:cNvSpPr>
      </xdr:nvSpPr>
      <xdr:spPr>
        <a:xfrm>
          <a:off x="9525" y="723900"/>
          <a:ext cx="6019800" cy="35242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B : EXPLANATORY NOTES PURSUANT TO APPENDIX 9B OF THE LISTING REQUIREMENTS OF BURSA MALAYSIA SECURITIES BERHAD</a:t>
          </a:r>
        </a:p>
      </xdr:txBody>
    </xdr:sp>
    <xdr:clientData/>
  </xdr:oneCellAnchor>
  <xdr:oneCellAnchor>
    <xdr:from>
      <xdr:col>0</xdr:col>
      <xdr:colOff>285750</xdr:colOff>
      <xdr:row>102</xdr:row>
      <xdr:rowOff>19050</xdr:rowOff>
    </xdr:from>
    <xdr:ext cx="5648325" cy="247650"/>
    <xdr:sp>
      <xdr:nvSpPr>
        <xdr:cNvPr id="12" name="TextBox 12"/>
        <xdr:cNvSpPr txBox="1">
          <a:spLocks noChangeArrowheads="1"/>
        </xdr:cNvSpPr>
      </xdr:nvSpPr>
      <xdr:spPr>
        <a:xfrm>
          <a:off x="285750" y="16583025"/>
          <a:ext cx="5648325" cy="2476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None of the Group borrowings is denominated in foreign currency.</a:t>
          </a:r>
        </a:p>
      </xdr:txBody>
    </xdr:sp>
    <xdr:clientData/>
  </xdr:oneCellAnchor>
  <xdr:oneCellAnchor>
    <xdr:from>
      <xdr:col>1</xdr:col>
      <xdr:colOff>0</xdr:colOff>
      <xdr:row>111</xdr:row>
      <xdr:rowOff>9525</xdr:rowOff>
    </xdr:from>
    <xdr:ext cx="6010275" cy="1457325"/>
    <xdr:sp>
      <xdr:nvSpPr>
        <xdr:cNvPr id="13" name="TextBox 13"/>
        <xdr:cNvSpPr txBox="1">
          <a:spLocks noChangeArrowheads="1"/>
        </xdr:cNvSpPr>
      </xdr:nvSpPr>
      <xdr:spPr>
        <a:xfrm>
          <a:off x="295275" y="18030825"/>
          <a:ext cx="6010275" cy="1457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directors recommend a payment of dividend by the Company for the current financial year as follows:
(a) A first and final dividend of 2.5 sen per share less 25% tax.
(b) (i) Amount per share : 1.875 sen (net) per share.
     (ii)Previous corresponding year : 1.850 sen (net) per share.
     (iii)Total dividend for the current financial year : RM1.875 million [2007: RM1.850 million]
(c ) Date payable will be determined at a later date.
(d)  Date of entitlement will be determined at a later date.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75"/>
  <sheetViews>
    <sheetView tabSelected="1" workbookViewId="0" topLeftCell="A1">
      <selection activeCell="A1" sqref="A1"/>
    </sheetView>
  </sheetViews>
  <sheetFormatPr defaultColWidth="9.140625" defaultRowHeight="12.75"/>
  <cols>
    <col min="1" max="1" width="5.28125" style="2" customWidth="1"/>
    <col min="2" max="3" width="9.140625" style="2" customWidth="1"/>
    <col min="4" max="4" width="14.57421875" style="2" customWidth="1"/>
    <col min="5" max="5" width="5.28125" style="3" customWidth="1"/>
    <col min="6" max="6" width="0.5625" style="3" hidden="1" customWidth="1"/>
    <col min="7" max="7" width="14.57421875" style="3" customWidth="1"/>
    <col min="8" max="8" width="1.28515625" style="3" customWidth="1"/>
    <col min="9" max="9" width="18.8515625" style="3" customWidth="1"/>
    <col min="10" max="10" width="2.140625" style="3" customWidth="1"/>
    <col min="11" max="11" width="14.57421875" style="3" customWidth="1"/>
    <col min="12" max="12" width="1.421875" style="3" customWidth="1"/>
    <col min="13" max="13" width="18.421875" style="3" customWidth="1"/>
    <col min="14" max="16384" width="9.140625" style="2" customWidth="1"/>
  </cols>
  <sheetData>
    <row r="1" spans="1:13" ht="18">
      <c r="A1" s="1" t="s">
        <v>0</v>
      </c>
      <c r="M1" s="4"/>
    </row>
    <row r="2" ht="18">
      <c r="A2" s="2" t="s">
        <v>1</v>
      </c>
    </row>
    <row r="3" ht="18">
      <c r="A3" s="1" t="s">
        <v>2</v>
      </c>
    </row>
    <row r="4" ht="18">
      <c r="A4" s="1" t="s">
        <v>3</v>
      </c>
    </row>
    <row r="5" ht="18">
      <c r="A5" s="2" t="s">
        <v>4</v>
      </c>
    </row>
    <row r="7" spans="1:13" ht="18">
      <c r="A7" s="1"/>
      <c r="G7" s="86" t="s">
        <v>5</v>
      </c>
      <c r="H7" s="86"/>
      <c r="I7" s="86"/>
      <c r="J7" s="5"/>
      <c r="K7" s="86" t="s">
        <v>6</v>
      </c>
      <c r="L7" s="86"/>
      <c r="M7" s="86"/>
    </row>
    <row r="8" spans="1:13" ht="18">
      <c r="A8" s="1"/>
      <c r="G8" s="5" t="s">
        <v>7</v>
      </c>
      <c r="H8" s="5"/>
      <c r="I8" s="5" t="s">
        <v>8</v>
      </c>
      <c r="J8" s="5"/>
      <c r="K8" s="5" t="s">
        <v>7</v>
      </c>
      <c r="L8" s="5"/>
      <c r="M8" s="5" t="s">
        <v>8</v>
      </c>
    </row>
    <row r="9" spans="1:13" ht="18">
      <c r="A9" s="1"/>
      <c r="G9" s="5" t="s">
        <v>9</v>
      </c>
      <c r="H9" s="5"/>
      <c r="I9" s="6" t="s">
        <v>9</v>
      </c>
      <c r="K9" s="6" t="s">
        <v>9</v>
      </c>
      <c r="L9" s="5"/>
      <c r="M9" s="6" t="s">
        <v>9</v>
      </c>
    </row>
    <row r="10" spans="1:13" ht="18">
      <c r="A10" s="1"/>
      <c r="G10" s="6" t="s">
        <v>10</v>
      </c>
      <c r="H10" s="6"/>
      <c r="I10" s="6" t="s">
        <v>11</v>
      </c>
      <c r="K10" s="6" t="s">
        <v>12</v>
      </c>
      <c r="L10" s="6"/>
      <c r="M10" s="6" t="s">
        <v>11</v>
      </c>
    </row>
    <row r="11" spans="1:13" ht="18">
      <c r="A11" s="1"/>
      <c r="G11" s="6"/>
      <c r="H11" s="6"/>
      <c r="I11" s="6" t="s">
        <v>10</v>
      </c>
      <c r="K11" s="6"/>
      <c r="L11" s="6"/>
      <c r="M11" s="6" t="s">
        <v>13</v>
      </c>
    </row>
    <row r="12" spans="1:13" ht="18">
      <c r="A12" s="1"/>
      <c r="G12" s="7" t="s">
        <v>14</v>
      </c>
      <c r="H12" s="8"/>
      <c r="I12" s="7" t="s">
        <v>15</v>
      </c>
      <c r="K12" s="7" t="s">
        <v>14</v>
      </c>
      <c r="L12" s="8"/>
      <c r="M12" s="7" t="s">
        <v>15</v>
      </c>
    </row>
    <row r="13" spans="1:13" ht="18">
      <c r="A13" s="1"/>
      <c r="E13" s="3" t="s">
        <v>16</v>
      </c>
      <c r="F13" s="5" t="s">
        <v>16</v>
      </c>
      <c r="G13" s="5" t="s">
        <v>17</v>
      </c>
      <c r="H13" s="5"/>
      <c r="I13" s="5" t="s">
        <v>17</v>
      </c>
      <c r="K13" s="5" t="s">
        <v>18</v>
      </c>
      <c r="L13" s="5"/>
      <c r="M13" s="5" t="s">
        <v>17</v>
      </c>
    </row>
    <row r="14" ht="18">
      <c r="A14" s="1"/>
    </row>
    <row r="15" spans="1:13" ht="18">
      <c r="A15" s="2" t="s">
        <v>19</v>
      </c>
      <c r="E15" s="3" t="s">
        <v>20</v>
      </c>
      <c r="F15" s="3" t="s">
        <v>20</v>
      </c>
      <c r="G15" s="9">
        <v>25038</v>
      </c>
      <c r="H15" s="9"/>
      <c r="I15" s="9">
        <v>30136</v>
      </c>
      <c r="J15" s="10"/>
      <c r="K15" s="9">
        <v>104757</v>
      </c>
      <c r="L15" s="9"/>
      <c r="M15" s="9">
        <v>114496</v>
      </c>
    </row>
    <row r="16" spans="7:13" ht="18">
      <c r="G16" s="9"/>
      <c r="H16" s="9"/>
      <c r="I16" s="9"/>
      <c r="J16" s="10"/>
      <c r="K16" s="9"/>
      <c r="L16" s="9"/>
      <c r="M16" s="9"/>
    </row>
    <row r="17" spans="1:13" ht="18">
      <c r="A17" s="11" t="s">
        <v>21</v>
      </c>
      <c r="G17" s="12">
        <v>-9536</v>
      </c>
      <c r="H17" s="9"/>
      <c r="I17" s="12">
        <v>-12526</v>
      </c>
      <c r="J17" s="10"/>
      <c r="K17" s="12">
        <v>-45181</v>
      </c>
      <c r="L17" s="9"/>
      <c r="M17" s="12">
        <v>-50779</v>
      </c>
    </row>
    <row r="18" spans="1:13" ht="18">
      <c r="A18" s="11"/>
      <c r="G18" s="10"/>
      <c r="H18" s="9"/>
      <c r="I18" s="10"/>
      <c r="J18" s="10"/>
      <c r="K18" s="10"/>
      <c r="L18" s="9"/>
      <c r="M18" s="10"/>
    </row>
    <row r="19" spans="1:13" ht="18">
      <c r="A19" s="13" t="s">
        <v>22</v>
      </c>
      <c r="G19" s="10">
        <f>SUM(G15:G17)</f>
        <v>15502</v>
      </c>
      <c r="H19" s="9"/>
      <c r="I19" s="9">
        <f>I15+I17</f>
        <v>17610</v>
      </c>
      <c r="J19" s="10"/>
      <c r="K19" s="10">
        <f>SUM(K15:K17)</f>
        <v>59576</v>
      </c>
      <c r="L19" s="9"/>
      <c r="M19" s="9">
        <f>M15+M17</f>
        <v>63717</v>
      </c>
    </row>
    <row r="20" spans="1:13" ht="18">
      <c r="A20" s="13"/>
      <c r="G20" s="9"/>
      <c r="H20" s="9"/>
      <c r="I20" s="9"/>
      <c r="J20" s="10"/>
      <c r="K20" s="9"/>
      <c r="L20" s="9"/>
      <c r="M20" s="9"/>
    </row>
    <row r="21" spans="1:13" ht="18">
      <c r="A21" s="11" t="s">
        <v>23</v>
      </c>
      <c r="G21" s="9">
        <v>2269</v>
      </c>
      <c r="H21" s="9"/>
      <c r="I21" s="9">
        <v>2330</v>
      </c>
      <c r="J21" s="10"/>
      <c r="K21" s="9">
        <v>5938</v>
      </c>
      <c r="L21" s="9"/>
      <c r="M21" s="9">
        <v>6373</v>
      </c>
    </row>
    <row r="22" spans="7:13" ht="18">
      <c r="G22" s="9"/>
      <c r="H22" s="9"/>
      <c r="I22" s="9"/>
      <c r="J22" s="10"/>
      <c r="K22" s="9"/>
      <c r="L22" s="9"/>
      <c r="M22" s="9"/>
    </row>
    <row r="23" spans="1:13" ht="18">
      <c r="A23" s="11" t="s">
        <v>24</v>
      </c>
      <c r="G23" s="9">
        <v>-8365</v>
      </c>
      <c r="H23" s="9"/>
      <c r="I23" s="9">
        <v>-11963</v>
      </c>
      <c r="J23" s="10"/>
      <c r="K23" s="9">
        <v>-31408</v>
      </c>
      <c r="L23" s="9"/>
      <c r="M23" s="9">
        <v>-29177</v>
      </c>
    </row>
    <row r="24" spans="1:13" ht="18">
      <c r="A24" s="11" t="s">
        <v>25</v>
      </c>
      <c r="G24" s="9">
        <v>-1050</v>
      </c>
      <c r="H24" s="9"/>
      <c r="I24" s="9">
        <v>-1351</v>
      </c>
      <c r="J24" s="10"/>
      <c r="K24" s="9">
        <v>-4343</v>
      </c>
      <c r="L24" s="9"/>
      <c r="M24" s="9">
        <v>-5420</v>
      </c>
    </row>
    <row r="25" spans="1:13" ht="18">
      <c r="A25" s="11" t="s">
        <v>26</v>
      </c>
      <c r="G25" s="14">
        <v>1</v>
      </c>
      <c r="H25" s="14"/>
      <c r="I25" s="14">
        <v>1169</v>
      </c>
      <c r="J25" s="15"/>
      <c r="K25" s="14">
        <v>779</v>
      </c>
      <c r="L25" s="14"/>
      <c r="M25" s="14">
        <v>2641</v>
      </c>
    </row>
    <row r="26" spans="7:13" ht="18">
      <c r="G26" s="12"/>
      <c r="H26" s="9"/>
      <c r="I26" s="16"/>
      <c r="J26" s="15"/>
      <c r="K26" s="16"/>
      <c r="L26" s="14"/>
      <c r="M26" s="16"/>
    </row>
    <row r="27" spans="1:13" ht="18">
      <c r="A27" s="13" t="s">
        <v>27</v>
      </c>
      <c r="E27" s="3" t="s">
        <v>20</v>
      </c>
      <c r="F27" s="3" t="s">
        <v>20</v>
      </c>
      <c r="G27" s="9">
        <f>SUM(G19:G26)</f>
        <v>8357</v>
      </c>
      <c r="H27" s="9"/>
      <c r="I27" s="14">
        <f>SUM(I19:I26)</f>
        <v>7795</v>
      </c>
      <c r="J27" s="15"/>
      <c r="K27" s="14">
        <f>SUM(K19:K26)</f>
        <v>30542</v>
      </c>
      <c r="L27" s="14"/>
      <c r="M27" s="14">
        <f>SUM(M19:M26)</f>
        <v>38134</v>
      </c>
    </row>
    <row r="28" spans="1:13" ht="18">
      <c r="A28" s="13"/>
      <c r="G28" s="9"/>
      <c r="H28" s="9"/>
      <c r="I28" s="14"/>
      <c r="J28" s="15"/>
      <c r="K28" s="14"/>
      <c r="L28" s="14"/>
      <c r="M28" s="14"/>
    </row>
    <row r="29" spans="1:13" ht="18">
      <c r="A29" s="11" t="s">
        <v>28</v>
      </c>
      <c r="E29" s="3" t="s">
        <v>29</v>
      </c>
      <c r="F29" s="3" t="s">
        <v>29</v>
      </c>
      <c r="G29" s="9">
        <v>-2034</v>
      </c>
      <c r="H29" s="9"/>
      <c r="I29" s="14">
        <v>-2796</v>
      </c>
      <c r="J29" s="15"/>
      <c r="K29" s="14">
        <v>-8297</v>
      </c>
      <c r="L29" s="14"/>
      <c r="M29" s="14">
        <v>-11340</v>
      </c>
    </row>
    <row r="30" spans="7:13" ht="18">
      <c r="G30" s="12"/>
      <c r="H30" s="9"/>
      <c r="I30" s="12"/>
      <c r="J30" s="15"/>
      <c r="K30" s="12"/>
      <c r="L30" s="14"/>
      <c r="M30" s="12"/>
    </row>
    <row r="31" spans="1:13" ht="18.75" thickBot="1">
      <c r="A31" s="13" t="s">
        <v>30</v>
      </c>
      <c r="B31" s="1"/>
      <c r="G31" s="17">
        <f>SUM(G27:G29)</f>
        <v>6323</v>
      </c>
      <c r="H31" s="9"/>
      <c r="I31" s="17">
        <f>SUM(I27:I29)</f>
        <v>4999</v>
      </c>
      <c r="J31" s="10"/>
      <c r="K31" s="17">
        <f>SUM(K27:K29)</f>
        <v>22245</v>
      </c>
      <c r="L31" s="9"/>
      <c r="M31" s="17">
        <f>SUM(M27:M29)</f>
        <v>26794</v>
      </c>
    </row>
    <row r="32" spans="2:13" ht="18">
      <c r="B32" s="1"/>
      <c r="G32" s="9"/>
      <c r="H32" s="9"/>
      <c r="I32" s="9"/>
      <c r="J32" s="10"/>
      <c r="K32" s="9"/>
      <c r="L32" s="9"/>
      <c r="M32" s="9"/>
    </row>
    <row r="33" spans="1:13" ht="18">
      <c r="A33" s="11"/>
      <c r="G33" s="9"/>
      <c r="H33" s="9"/>
      <c r="I33" s="9"/>
      <c r="J33" s="10"/>
      <c r="K33" s="9"/>
      <c r="L33" s="9"/>
      <c r="M33" s="9"/>
    </row>
    <row r="34" spans="1:13" ht="18">
      <c r="A34" s="2" t="s">
        <v>31</v>
      </c>
      <c r="G34" s="9"/>
      <c r="H34" s="9"/>
      <c r="I34" s="9"/>
      <c r="J34" s="10"/>
      <c r="K34" s="9"/>
      <c r="L34" s="9"/>
      <c r="M34" s="9"/>
    </row>
    <row r="35" spans="1:13" ht="18">
      <c r="A35" s="2" t="s">
        <v>32</v>
      </c>
      <c r="G35" s="9">
        <v>3194</v>
      </c>
      <c r="H35" s="9"/>
      <c r="I35" s="9">
        <v>692</v>
      </c>
      <c r="J35" s="10"/>
      <c r="K35" s="9">
        <v>12582</v>
      </c>
      <c r="L35" s="9"/>
      <c r="M35" s="9">
        <v>13455</v>
      </c>
    </row>
    <row r="36" spans="1:13" ht="18">
      <c r="A36" s="2" t="s">
        <v>33</v>
      </c>
      <c r="G36" s="9">
        <v>3129</v>
      </c>
      <c r="H36" s="9"/>
      <c r="I36" s="9">
        <v>4307</v>
      </c>
      <c r="J36" s="10"/>
      <c r="K36" s="9">
        <v>9663</v>
      </c>
      <c r="L36" s="9"/>
      <c r="M36" s="9">
        <v>13339</v>
      </c>
    </row>
    <row r="37" spans="7:13" ht="18.75" thickBot="1">
      <c r="G37" s="18">
        <f>G35+G36</f>
        <v>6323</v>
      </c>
      <c r="H37" s="9"/>
      <c r="I37" s="18">
        <f>I35+I36</f>
        <v>4999</v>
      </c>
      <c r="J37" s="10"/>
      <c r="K37" s="18">
        <f>K35+K36</f>
        <v>22245</v>
      </c>
      <c r="L37" s="9"/>
      <c r="M37" s="18">
        <f>M35+M36</f>
        <v>26794</v>
      </c>
    </row>
    <row r="38" spans="7:13" ht="18">
      <c r="G38" s="10"/>
      <c r="H38" s="9"/>
      <c r="I38" s="10"/>
      <c r="J38" s="10"/>
      <c r="K38" s="10"/>
      <c r="L38" s="9"/>
      <c r="M38" s="10"/>
    </row>
    <row r="39" spans="1:13" ht="18">
      <c r="A39" s="1" t="s">
        <v>34</v>
      </c>
      <c r="G39" s="9"/>
      <c r="H39" s="9"/>
      <c r="I39" s="9"/>
      <c r="J39" s="10"/>
      <c r="K39" s="9"/>
      <c r="L39" s="9"/>
      <c r="M39" s="9"/>
    </row>
    <row r="40" spans="2:13" ht="18">
      <c r="B40" s="1" t="s">
        <v>35</v>
      </c>
      <c r="G40" s="9"/>
      <c r="H40" s="9"/>
      <c r="I40" s="9"/>
      <c r="J40" s="10"/>
      <c r="K40" s="9"/>
      <c r="L40" s="9"/>
      <c r="M40" s="9"/>
    </row>
    <row r="41" spans="2:13" ht="18">
      <c r="B41" s="1"/>
      <c r="G41" s="9"/>
      <c r="H41" s="9"/>
      <c r="I41" s="9"/>
      <c r="J41" s="10"/>
      <c r="K41" s="9"/>
      <c r="L41" s="9"/>
      <c r="M41" s="9"/>
    </row>
    <row r="42" spans="2:13" ht="18">
      <c r="B42" s="1"/>
      <c r="G42" s="9"/>
      <c r="H42" s="9"/>
      <c r="I42" s="9"/>
      <c r="J42" s="10"/>
      <c r="K42" s="9"/>
      <c r="L42" s="9"/>
      <c r="M42" s="9"/>
    </row>
    <row r="43" spans="1:13" ht="18.75" thickBot="1">
      <c r="A43" s="11" t="s">
        <v>36</v>
      </c>
      <c r="E43" s="3" t="s">
        <v>37</v>
      </c>
      <c r="F43" s="3" t="s">
        <v>37</v>
      </c>
      <c r="G43" s="19">
        <f>G35/100000*100</f>
        <v>3.1940000000000004</v>
      </c>
      <c r="H43" s="20"/>
      <c r="I43" s="21">
        <f>I35/100000*100</f>
        <v>0.692</v>
      </c>
      <c r="J43" s="22"/>
      <c r="K43" s="19">
        <f>K35/100000*100</f>
        <v>12.581999999999999</v>
      </c>
      <c r="L43" s="20"/>
      <c r="M43" s="21">
        <f>M35/100000*100</f>
        <v>13.455</v>
      </c>
    </row>
    <row r="44" spans="7:10" ht="18">
      <c r="G44" s="22"/>
      <c r="H44" s="22"/>
      <c r="I44" s="22"/>
      <c r="J44" s="22"/>
    </row>
    <row r="45" spans="7:10" ht="18">
      <c r="G45" s="22"/>
      <c r="H45" s="22"/>
      <c r="I45" s="22"/>
      <c r="J45" s="22"/>
    </row>
    <row r="47" ht="18"/>
    <row r="48" ht="18"/>
    <row r="49" ht="18">
      <c r="A49" s="11"/>
    </row>
    <row r="50" ht="18">
      <c r="A50" s="11"/>
    </row>
    <row r="51" ht="18">
      <c r="A51" s="11"/>
    </row>
    <row r="52" ht="18">
      <c r="A52" s="11"/>
    </row>
    <row r="53" ht="18">
      <c r="A53" s="11"/>
    </row>
    <row r="54" ht="18">
      <c r="A54" s="11"/>
    </row>
    <row r="55" ht="18">
      <c r="A55" s="11"/>
    </row>
    <row r="56" ht="18">
      <c r="A56" s="11"/>
    </row>
    <row r="57" ht="18">
      <c r="A57" s="11"/>
    </row>
    <row r="58" ht="18">
      <c r="A58" s="11"/>
    </row>
    <row r="69" ht="18">
      <c r="A69" s="11"/>
    </row>
    <row r="70" ht="18">
      <c r="A70" s="11"/>
    </row>
    <row r="71" ht="18">
      <c r="A71" s="11"/>
    </row>
    <row r="73" ht="18">
      <c r="A73" s="11"/>
    </row>
    <row r="74" ht="18">
      <c r="A74" s="11"/>
    </row>
    <row r="75" ht="18">
      <c r="A75" s="11"/>
    </row>
  </sheetData>
  <mergeCells count="2">
    <mergeCell ref="G7:I7"/>
    <mergeCell ref="K7:M7"/>
  </mergeCells>
  <printOptions/>
  <pageMargins left="0.5" right="0" top="0.75" bottom="0.25" header="0.5" footer="0.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9.140625" defaultRowHeight="12.75"/>
  <cols>
    <col min="1" max="1" width="3.8515625" style="24" customWidth="1"/>
    <col min="2" max="2" width="60.421875" style="24" customWidth="1"/>
    <col min="3" max="3" width="6.28125" style="25" hidden="1" customWidth="1"/>
    <col min="4" max="4" width="6.28125" style="25" customWidth="1"/>
    <col min="5" max="5" width="11.421875" style="24" customWidth="1"/>
    <col min="6" max="6" width="2.28125" style="24" customWidth="1"/>
    <col min="7" max="7" width="14.140625" style="24" customWidth="1"/>
    <col min="8" max="8" width="11.57421875" style="24" customWidth="1"/>
    <col min="9" max="16384" width="9.140625" style="24" customWidth="1"/>
  </cols>
  <sheetData>
    <row r="1" spans="1:7" ht="16.5">
      <c r="A1" s="23" t="s">
        <v>0</v>
      </c>
      <c r="G1" s="4"/>
    </row>
    <row r="2" ht="16.5">
      <c r="A2" s="26" t="s">
        <v>1</v>
      </c>
    </row>
    <row r="3" spans="1:2" ht="16.5">
      <c r="A3" s="23" t="s">
        <v>38</v>
      </c>
      <c r="B3" s="23"/>
    </row>
    <row r="4" spans="1:2" ht="16.5">
      <c r="A4" s="23" t="s">
        <v>39</v>
      </c>
      <c r="B4" s="23"/>
    </row>
    <row r="5" spans="1:7" ht="16.5">
      <c r="A5" s="26" t="s">
        <v>4</v>
      </c>
      <c r="B5" s="23"/>
      <c r="E5" s="27" t="s">
        <v>40</v>
      </c>
      <c r="F5" s="27"/>
      <c r="G5" s="27" t="s">
        <v>40</v>
      </c>
    </row>
    <row r="6" spans="3:7" ht="16.5">
      <c r="C6" s="28" t="s">
        <v>16</v>
      </c>
      <c r="D6" s="28"/>
      <c r="E6" s="27" t="s">
        <v>14</v>
      </c>
      <c r="F6" s="27"/>
      <c r="G6" s="27" t="s">
        <v>15</v>
      </c>
    </row>
    <row r="7" spans="1:7" ht="16.5">
      <c r="A7" s="23"/>
      <c r="B7" s="23"/>
      <c r="D7" s="25" t="s">
        <v>16</v>
      </c>
      <c r="E7" s="27" t="s">
        <v>41</v>
      </c>
      <c r="F7" s="27"/>
      <c r="G7" s="27" t="s">
        <v>41</v>
      </c>
    </row>
    <row r="8" spans="1:7" ht="16.5">
      <c r="A8" s="23" t="s">
        <v>42</v>
      </c>
      <c r="B8" s="23"/>
      <c r="G8" s="27"/>
    </row>
    <row r="9" spans="1:7" ht="16.5">
      <c r="A9" s="24" t="s">
        <v>43</v>
      </c>
      <c r="C9" s="25" t="s">
        <v>44</v>
      </c>
      <c r="D9" s="25" t="s">
        <v>139</v>
      </c>
      <c r="E9" s="29">
        <v>70005</v>
      </c>
      <c r="F9" s="29"/>
      <c r="G9" s="29">
        <v>70433</v>
      </c>
    </row>
    <row r="10" spans="1:7" ht="16.5">
      <c r="A10" s="24" t="s">
        <v>45</v>
      </c>
      <c r="E10" s="29">
        <v>73177</v>
      </c>
      <c r="F10" s="29"/>
      <c r="G10" s="29">
        <v>64457</v>
      </c>
    </row>
    <row r="11" spans="1:7" ht="16.5">
      <c r="A11" s="24" t="s">
        <v>46</v>
      </c>
      <c r="E11" s="29">
        <v>25194</v>
      </c>
      <c r="F11" s="29"/>
      <c r="G11" s="29">
        <v>26038</v>
      </c>
    </row>
    <row r="12" spans="1:7" ht="16.5">
      <c r="A12" s="24" t="s">
        <v>47</v>
      </c>
      <c r="E12" s="29">
        <v>26780</v>
      </c>
      <c r="F12" s="29"/>
      <c r="G12" s="29">
        <v>33295</v>
      </c>
    </row>
    <row r="13" spans="1:7" ht="16.5">
      <c r="A13" s="24" t="s">
        <v>48</v>
      </c>
      <c r="C13" s="25" t="s">
        <v>49</v>
      </c>
      <c r="D13" s="25" t="s">
        <v>49</v>
      </c>
      <c r="E13" s="29">
        <v>1990</v>
      </c>
      <c r="F13" s="30"/>
      <c r="G13" s="29">
        <v>22668</v>
      </c>
    </row>
    <row r="14" spans="1:7" ht="16.5">
      <c r="A14" s="24" t="s">
        <v>50</v>
      </c>
      <c r="E14" s="29">
        <v>23811</v>
      </c>
      <c r="F14" s="30"/>
      <c r="G14" s="29">
        <v>23811</v>
      </c>
    </row>
    <row r="15" spans="1:7" ht="16.5">
      <c r="A15" s="24" t="s">
        <v>51</v>
      </c>
      <c r="E15" s="29">
        <v>881</v>
      </c>
      <c r="F15" s="30"/>
      <c r="G15" s="29">
        <v>1009</v>
      </c>
    </row>
    <row r="16" spans="5:7" ht="16.5">
      <c r="E16" s="31">
        <f>SUM(E8:E15)</f>
        <v>221838</v>
      </c>
      <c r="F16" s="30"/>
      <c r="G16" s="31">
        <f>SUM(G8:G15)</f>
        <v>241711</v>
      </c>
    </row>
    <row r="17" spans="5:7" ht="4.5" customHeight="1">
      <c r="E17" s="32"/>
      <c r="F17" s="30"/>
      <c r="G17" s="32"/>
    </row>
    <row r="18" spans="1:7" ht="16.5">
      <c r="A18" s="23" t="s">
        <v>52</v>
      </c>
      <c r="B18" s="23"/>
      <c r="E18" s="30"/>
      <c r="F18" s="30"/>
      <c r="G18" s="30"/>
    </row>
    <row r="19" spans="1:7" ht="16.5">
      <c r="A19" s="24" t="s">
        <v>53</v>
      </c>
      <c r="E19" s="30">
        <v>140727</v>
      </c>
      <c r="F19" s="30"/>
      <c r="G19" s="30">
        <v>129856</v>
      </c>
    </row>
    <row r="20" spans="1:7" ht="16.5">
      <c r="A20" s="24" t="s">
        <v>54</v>
      </c>
      <c r="E20" s="30">
        <v>15270</v>
      </c>
      <c r="F20" s="30"/>
      <c r="G20" s="30">
        <v>11633</v>
      </c>
    </row>
    <row r="21" spans="1:7" ht="16.5">
      <c r="A21" s="24" t="s">
        <v>55</v>
      </c>
      <c r="E21" s="30">
        <v>158783</v>
      </c>
      <c r="F21" s="30"/>
      <c r="G21" s="30">
        <v>174568</v>
      </c>
    </row>
    <row r="22" spans="1:7" ht="16.5">
      <c r="A22" s="24" t="s">
        <v>56</v>
      </c>
      <c r="E22" s="30">
        <v>1360</v>
      </c>
      <c r="F22" s="30"/>
      <c r="G22" s="30">
        <v>1536</v>
      </c>
    </row>
    <row r="23" spans="1:7" ht="16.5">
      <c r="A23" s="24" t="s">
        <v>57</v>
      </c>
      <c r="E23" s="30">
        <v>8529</v>
      </c>
      <c r="F23" s="30"/>
      <c r="G23" s="30">
        <v>3380</v>
      </c>
    </row>
    <row r="24" spans="1:7" ht="16.5">
      <c r="A24" s="24" t="s">
        <v>58</v>
      </c>
      <c r="E24" s="33">
        <v>79805</v>
      </c>
      <c r="F24" s="30"/>
      <c r="G24" s="33">
        <v>64883</v>
      </c>
    </row>
    <row r="25" spans="5:7" ht="16.5">
      <c r="E25" s="32">
        <f>SUM(E19:E24)</f>
        <v>404474</v>
      </c>
      <c r="F25" s="32"/>
      <c r="G25" s="32">
        <f>SUM(G19:G24)</f>
        <v>385856</v>
      </c>
    </row>
    <row r="26" spans="1:7" ht="16.5">
      <c r="A26" s="24" t="s">
        <v>59</v>
      </c>
      <c r="E26" s="32"/>
      <c r="F26" s="30"/>
      <c r="G26" s="32"/>
    </row>
    <row r="27" spans="1:7" ht="16.5">
      <c r="A27" s="24" t="s">
        <v>60</v>
      </c>
      <c r="B27" s="24" t="s">
        <v>61</v>
      </c>
      <c r="E27" s="30">
        <v>4272</v>
      </c>
      <c r="F27" s="30"/>
      <c r="G27" s="30">
        <v>4272</v>
      </c>
    </row>
    <row r="28" spans="1:7" ht="16.5">
      <c r="A28" s="23"/>
      <c r="E28" s="31">
        <f>E25+E27</f>
        <v>408746</v>
      </c>
      <c r="F28" s="30"/>
      <c r="G28" s="31">
        <f>G25+G27</f>
        <v>390128</v>
      </c>
    </row>
    <row r="29" spans="1:7" ht="4.5" customHeight="1">
      <c r="A29" s="23"/>
      <c r="E29" s="30"/>
      <c r="F29" s="30"/>
      <c r="G29" s="30"/>
    </row>
    <row r="30" spans="1:7" ht="17.25" thickBot="1">
      <c r="A30" s="23" t="s">
        <v>62</v>
      </c>
      <c r="E30" s="34">
        <f>E16+E28</f>
        <v>630584</v>
      </c>
      <c r="G30" s="34">
        <f>G16+G28</f>
        <v>631839</v>
      </c>
    </row>
    <row r="31" ht="4.5" customHeight="1"/>
    <row r="32" spans="1:7" ht="16.5">
      <c r="A32" s="23" t="s">
        <v>63</v>
      </c>
      <c r="B32" s="23"/>
      <c r="E32" s="30"/>
      <c r="F32" s="30"/>
      <c r="G32" s="30"/>
    </row>
    <row r="33" spans="1:7" ht="5.25" customHeight="1">
      <c r="A33" s="23"/>
      <c r="B33" s="23"/>
      <c r="E33" s="30"/>
      <c r="F33" s="30"/>
      <c r="G33" s="30"/>
    </row>
    <row r="34" spans="1:7" ht="16.5">
      <c r="A34" s="23" t="s">
        <v>64</v>
      </c>
      <c r="B34" s="23"/>
      <c r="E34" s="30"/>
      <c r="F34" s="30"/>
      <c r="G34" s="30"/>
    </row>
    <row r="35" spans="1:7" ht="16.5">
      <c r="A35" s="23"/>
      <c r="B35" s="23" t="s">
        <v>65</v>
      </c>
      <c r="E35" s="30"/>
      <c r="F35" s="30"/>
      <c r="G35" s="30"/>
    </row>
    <row r="36" spans="1:7" ht="16.5">
      <c r="A36" s="24" t="s">
        <v>66</v>
      </c>
      <c r="E36" s="30">
        <v>100000</v>
      </c>
      <c r="F36" s="30"/>
      <c r="G36" s="30">
        <v>100000</v>
      </c>
    </row>
    <row r="37" spans="1:7" ht="16.5">
      <c r="A37" s="24" t="s">
        <v>67</v>
      </c>
      <c r="E37" s="30">
        <v>172770</v>
      </c>
      <c r="F37" s="30"/>
      <c r="G37" s="30">
        <v>172770</v>
      </c>
    </row>
    <row r="38" spans="1:10" ht="16.5">
      <c r="A38" s="24" t="s">
        <v>68</v>
      </c>
      <c r="E38" s="33">
        <v>108598</v>
      </c>
      <c r="F38" s="30"/>
      <c r="G38" s="33">
        <v>97866</v>
      </c>
      <c r="J38" s="30"/>
    </row>
    <row r="39" spans="5:7" ht="16.5">
      <c r="E39" s="30">
        <f>SUM(E35:E38)</f>
        <v>381368</v>
      </c>
      <c r="F39" s="30"/>
      <c r="G39" s="30">
        <f>SUM(G35:G38)</f>
        <v>370636</v>
      </c>
    </row>
    <row r="40" spans="1:10" ht="16.5">
      <c r="A40" s="24" t="s">
        <v>33</v>
      </c>
      <c r="E40" s="30">
        <v>76651</v>
      </c>
      <c r="F40" s="30"/>
      <c r="G40" s="30">
        <v>71986</v>
      </c>
      <c r="H40" s="30"/>
      <c r="J40" s="30"/>
    </row>
    <row r="41" spans="1:7" ht="16.5">
      <c r="A41" s="23" t="s">
        <v>69</v>
      </c>
      <c r="E41" s="31">
        <f>SUM(E39:E40)</f>
        <v>458019</v>
      </c>
      <c r="F41" s="30"/>
      <c r="G41" s="31">
        <f>SUM(G39:G40)</f>
        <v>442622</v>
      </c>
    </row>
    <row r="42" spans="5:7" ht="6" customHeight="1">
      <c r="E42" s="30"/>
      <c r="F42" s="30"/>
      <c r="G42" s="30"/>
    </row>
    <row r="43" spans="1:7" ht="16.5">
      <c r="A43" s="23" t="s">
        <v>70</v>
      </c>
      <c r="E43" s="30"/>
      <c r="F43" s="30"/>
      <c r="G43" s="30"/>
    </row>
    <row r="44" spans="1:7" ht="16.5">
      <c r="A44" s="24" t="s">
        <v>71</v>
      </c>
      <c r="C44" s="25" t="s">
        <v>72</v>
      </c>
      <c r="D44" s="25" t="s">
        <v>72</v>
      </c>
      <c r="E44" s="30">
        <v>50560</v>
      </c>
      <c r="F44" s="30"/>
      <c r="G44" s="30">
        <v>55506</v>
      </c>
    </row>
    <row r="45" spans="1:7" ht="16.5">
      <c r="A45" s="24" t="s">
        <v>73</v>
      </c>
      <c r="E45" s="30">
        <v>1511</v>
      </c>
      <c r="F45" s="30"/>
      <c r="G45" s="30">
        <v>1496</v>
      </c>
    </row>
    <row r="46" spans="1:7" ht="16.5">
      <c r="A46" s="24" t="s">
        <v>74</v>
      </c>
      <c r="E46" s="30">
        <v>4978</v>
      </c>
      <c r="F46" s="30"/>
      <c r="G46" s="30">
        <v>5447</v>
      </c>
    </row>
    <row r="47" spans="5:7" ht="16.5">
      <c r="E47" s="31">
        <f>SUM(E43:E46)</f>
        <v>57049</v>
      </c>
      <c r="F47" s="30"/>
      <c r="G47" s="31">
        <f>SUM(G43:G46)</f>
        <v>62449</v>
      </c>
    </row>
    <row r="48" spans="5:7" ht="3.75" customHeight="1">
      <c r="E48" s="32"/>
      <c r="F48" s="30"/>
      <c r="G48" s="32"/>
    </row>
    <row r="49" spans="1:7" ht="16.5">
      <c r="A49" s="23" t="s">
        <v>75</v>
      </c>
      <c r="E49" s="32"/>
      <c r="G49" s="32"/>
    </row>
    <row r="50" spans="1:7" ht="16.5">
      <c r="A50" s="24" t="s">
        <v>73</v>
      </c>
      <c r="E50" s="32">
        <v>266</v>
      </c>
      <c r="G50" s="32">
        <v>121</v>
      </c>
    </row>
    <row r="51" spans="1:7" ht="16.5">
      <c r="A51" s="24" t="s">
        <v>71</v>
      </c>
      <c r="C51" s="25" t="s">
        <v>72</v>
      </c>
      <c r="D51" s="25" t="s">
        <v>72</v>
      </c>
      <c r="E51" s="30">
        <v>65234</v>
      </c>
      <c r="F51" s="30"/>
      <c r="G51" s="30">
        <v>73023</v>
      </c>
    </row>
    <row r="52" spans="1:7" ht="16.5">
      <c r="A52" s="24" t="s">
        <v>76</v>
      </c>
      <c r="E52" s="30">
        <v>48785</v>
      </c>
      <c r="F52" s="30"/>
      <c r="G52" s="30">
        <v>50327</v>
      </c>
    </row>
    <row r="53" spans="1:7" ht="16.5">
      <c r="A53" s="24" t="s">
        <v>77</v>
      </c>
      <c r="E53" s="32">
        <v>1231</v>
      </c>
      <c r="F53" s="32"/>
      <c r="G53" s="32">
        <v>2767</v>
      </c>
    </row>
    <row r="54" spans="1:7" ht="16.5">
      <c r="A54" s="24" t="s">
        <v>78</v>
      </c>
      <c r="E54" s="30">
        <v>0</v>
      </c>
      <c r="F54" s="30"/>
      <c r="G54" s="30">
        <v>530</v>
      </c>
    </row>
    <row r="55" spans="5:7" ht="16.5">
      <c r="E55" s="31">
        <f>SUM(E50:E54)</f>
        <v>115516</v>
      </c>
      <c r="F55" s="30"/>
      <c r="G55" s="31">
        <f>SUM(G50:G54)</f>
        <v>126768</v>
      </c>
    </row>
    <row r="56" spans="5:7" ht="3.75" customHeight="1">
      <c r="E56" s="30"/>
      <c r="F56" s="30"/>
      <c r="G56" s="30"/>
    </row>
    <row r="57" spans="1:7" ht="16.5">
      <c r="A57" s="23" t="s">
        <v>79</v>
      </c>
      <c r="E57" s="33">
        <f>E47+E55</f>
        <v>172565</v>
      </c>
      <c r="F57" s="32"/>
      <c r="G57" s="33">
        <f>G47+G55</f>
        <v>189217</v>
      </c>
    </row>
    <row r="58" spans="1:7" ht="4.5" customHeight="1">
      <c r="A58" s="23"/>
      <c r="E58" s="30"/>
      <c r="F58" s="30"/>
      <c r="G58" s="30"/>
    </row>
    <row r="59" spans="1:7" ht="17.25" thickBot="1">
      <c r="A59" s="23" t="s">
        <v>80</v>
      </c>
      <c r="E59" s="34">
        <f>E41+E57</f>
        <v>630584</v>
      </c>
      <c r="F59" s="32"/>
      <c r="G59" s="34">
        <f>G41+G57</f>
        <v>631839</v>
      </c>
    </row>
    <row r="61" ht="16.5"/>
    <row r="62" ht="16.5"/>
    <row r="63" ht="16.5"/>
    <row r="73" spans="5:7" ht="16.5">
      <c r="E73" s="30">
        <f>E30-E59</f>
        <v>0</v>
      </c>
      <c r="G73" s="30">
        <f>G30-G59</f>
        <v>0</v>
      </c>
    </row>
  </sheetData>
  <printOptions/>
  <pageMargins left="1" right="0.5" top="0.5" bottom="0.25" header="0.5"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K39"/>
  <sheetViews>
    <sheetView workbookViewId="0" topLeftCell="A1">
      <selection activeCell="A1" sqref="A1"/>
    </sheetView>
  </sheetViews>
  <sheetFormatPr defaultColWidth="9.140625" defaultRowHeight="12.75"/>
  <cols>
    <col min="1" max="1" width="3.421875" style="24" customWidth="1"/>
    <col min="2" max="2" width="25.140625" style="24" customWidth="1"/>
    <col min="3" max="3" width="9.140625" style="24" customWidth="1"/>
    <col min="4" max="4" width="11.28125" style="24" customWidth="1"/>
    <col min="5" max="5" width="10.140625" style="24" customWidth="1"/>
    <col min="6" max="6" width="15.57421875" style="24" customWidth="1"/>
    <col min="7" max="7" width="11.57421875" style="24" customWidth="1"/>
    <col min="8" max="8" width="10.140625" style="24" customWidth="1"/>
    <col min="9" max="9" width="11.00390625" style="24" customWidth="1"/>
    <col min="10" max="10" width="9.140625" style="24" customWidth="1"/>
    <col min="11" max="11" width="10.421875" style="24" bestFit="1" customWidth="1"/>
    <col min="12" max="16384" width="9.140625" style="24" customWidth="1"/>
  </cols>
  <sheetData>
    <row r="1" spans="1:7" ht="16.5">
      <c r="A1" s="23" t="s">
        <v>0</v>
      </c>
      <c r="G1" s="35"/>
    </row>
    <row r="2" ht="16.5">
      <c r="A2" s="24" t="s">
        <v>1</v>
      </c>
    </row>
    <row r="3" ht="16.5">
      <c r="A3" s="23" t="s">
        <v>81</v>
      </c>
    </row>
    <row r="4" ht="16.5">
      <c r="A4" s="23" t="s">
        <v>3</v>
      </c>
    </row>
    <row r="5" ht="16.5">
      <c r="A5" s="24" t="s">
        <v>4</v>
      </c>
    </row>
    <row r="7" spans="3:9" ht="16.5">
      <c r="C7" s="23"/>
      <c r="D7" s="23" t="s">
        <v>82</v>
      </c>
      <c r="E7" s="23"/>
      <c r="F7" s="23"/>
      <c r="G7" s="23"/>
      <c r="H7" s="27" t="s">
        <v>83</v>
      </c>
      <c r="I7" s="27" t="s">
        <v>84</v>
      </c>
    </row>
    <row r="8" spans="3:9" ht="16.5">
      <c r="C8" s="28"/>
      <c r="D8" s="23"/>
      <c r="E8" s="23"/>
      <c r="F8" s="27" t="s">
        <v>85</v>
      </c>
      <c r="G8" s="23"/>
      <c r="H8" s="27" t="s">
        <v>86</v>
      </c>
      <c r="I8" s="27" t="s">
        <v>87</v>
      </c>
    </row>
    <row r="9" spans="3:9" ht="16.5">
      <c r="C9" s="23"/>
      <c r="D9" s="27" t="s">
        <v>88</v>
      </c>
      <c r="E9" s="27" t="s">
        <v>88</v>
      </c>
      <c r="F9" s="27" t="s">
        <v>89</v>
      </c>
      <c r="G9" s="27"/>
      <c r="H9" s="27"/>
      <c r="I9" s="27"/>
    </row>
    <row r="10" spans="3:9" ht="16.5">
      <c r="C10" s="23"/>
      <c r="D10" s="27" t="s">
        <v>90</v>
      </c>
      <c r="E10" s="27" t="s">
        <v>91</v>
      </c>
      <c r="F10" s="27" t="s">
        <v>92</v>
      </c>
      <c r="G10" s="27" t="s">
        <v>93</v>
      </c>
      <c r="H10" s="27"/>
      <c r="I10" s="27"/>
    </row>
    <row r="11" spans="3:9" ht="16.5">
      <c r="C11" s="23"/>
      <c r="D11" s="27" t="s">
        <v>41</v>
      </c>
      <c r="E11" s="27" t="s">
        <v>41</v>
      </c>
      <c r="F11" s="27" t="s">
        <v>41</v>
      </c>
      <c r="G11" s="27" t="s">
        <v>41</v>
      </c>
      <c r="H11" s="27" t="s">
        <v>41</v>
      </c>
      <c r="I11" s="27" t="s">
        <v>41</v>
      </c>
    </row>
    <row r="14" spans="1:9" ht="16.5">
      <c r="A14" s="23" t="s">
        <v>94</v>
      </c>
      <c r="C14" s="25"/>
      <c r="D14" s="30">
        <v>100000</v>
      </c>
      <c r="E14" s="30">
        <v>172770</v>
      </c>
      <c r="F14" s="30">
        <v>97866</v>
      </c>
      <c r="G14" s="30">
        <v>370636</v>
      </c>
      <c r="H14" s="30">
        <v>71986</v>
      </c>
      <c r="I14" s="30">
        <f>SUM(G14:H14)</f>
        <v>442622</v>
      </c>
    </row>
    <row r="15" spans="3:9" ht="16.5">
      <c r="C15" s="25"/>
      <c r="D15" s="30"/>
      <c r="E15" s="30"/>
      <c r="F15" s="30"/>
      <c r="G15" s="30"/>
      <c r="H15" s="30"/>
      <c r="I15" s="30"/>
    </row>
    <row r="16" spans="1:9" ht="16.5">
      <c r="A16" s="24" t="s">
        <v>256</v>
      </c>
      <c r="C16" s="25"/>
      <c r="D16" s="32">
        <v>0</v>
      </c>
      <c r="E16" s="32">
        <v>0</v>
      </c>
      <c r="F16" s="32">
        <v>12582</v>
      </c>
      <c r="G16" s="32">
        <f>SUM(D16:F16)</f>
        <v>12582</v>
      </c>
      <c r="H16" s="32">
        <v>9663</v>
      </c>
      <c r="I16" s="32">
        <f>SUM(G16:H16)</f>
        <v>22245</v>
      </c>
    </row>
    <row r="17" spans="3:9" ht="16.5">
      <c r="C17" s="25"/>
      <c r="D17" s="32"/>
      <c r="E17" s="32"/>
      <c r="F17" s="32"/>
      <c r="G17" s="32"/>
      <c r="H17" s="32"/>
      <c r="I17" s="32"/>
    </row>
    <row r="18" spans="1:9" ht="16.5">
      <c r="A18" s="24" t="s">
        <v>95</v>
      </c>
      <c r="C18" s="25"/>
      <c r="D18" s="32">
        <v>0</v>
      </c>
      <c r="E18" s="32">
        <v>0</v>
      </c>
      <c r="F18" s="32">
        <v>-1850</v>
      </c>
      <c r="G18" s="32">
        <f>SUM(D18:F18)</f>
        <v>-1850</v>
      </c>
      <c r="H18" s="32">
        <v>0</v>
      </c>
      <c r="I18" s="32">
        <f>SUM(G18:H18)</f>
        <v>-1850</v>
      </c>
    </row>
    <row r="19" spans="3:9" ht="16.5">
      <c r="C19" s="25"/>
      <c r="D19" s="32"/>
      <c r="E19" s="32"/>
      <c r="F19" s="32"/>
      <c r="G19" s="32"/>
      <c r="H19" s="32"/>
      <c r="I19" s="32"/>
    </row>
    <row r="20" spans="1:9" ht="16.5">
      <c r="A20" s="24" t="s">
        <v>96</v>
      </c>
      <c r="C20" s="25"/>
      <c r="D20" s="32"/>
      <c r="E20" s="32"/>
      <c r="F20" s="32"/>
      <c r="G20" s="32"/>
      <c r="H20" s="32"/>
      <c r="I20" s="32"/>
    </row>
    <row r="21" spans="1:9" ht="16.5">
      <c r="A21" s="24" t="s">
        <v>97</v>
      </c>
      <c r="C21" s="25"/>
      <c r="D21" s="33">
        <v>0</v>
      </c>
      <c r="E21" s="33">
        <v>0</v>
      </c>
      <c r="F21" s="33">
        <v>0</v>
      </c>
      <c r="G21" s="33">
        <v>0</v>
      </c>
      <c r="H21" s="33">
        <v>-4998</v>
      </c>
      <c r="I21" s="33">
        <f>SUM(D21:H21)</f>
        <v>-4998</v>
      </c>
    </row>
    <row r="22" spans="3:9" ht="16.5">
      <c r="C22" s="25"/>
      <c r="D22" s="32"/>
      <c r="E22" s="32"/>
      <c r="F22" s="32"/>
      <c r="G22" s="32"/>
      <c r="H22" s="32"/>
      <c r="I22" s="32"/>
    </row>
    <row r="23" spans="1:11" ht="17.25" thickBot="1">
      <c r="A23" s="23" t="s">
        <v>98</v>
      </c>
      <c r="C23" s="25"/>
      <c r="D23" s="34">
        <f aca="true" t="shared" si="0" ref="D23:I23">SUM(D13:D21)</f>
        <v>100000</v>
      </c>
      <c r="E23" s="34">
        <f t="shared" si="0"/>
        <v>172770</v>
      </c>
      <c r="F23" s="34">
        <f t="shared" si="0"/>
        <v>108598</v>
      </c>
      <c r="G23" s="34">
        <f t="shared" si="0"/>
        <v>381368</v>
      </c>
      <c r="H23" s="34">
        <f t="shared" si="0"/>
        <v>76651</v>
      </c>
      <c r="I23" s="34">
        <f t="shared" si="0"/>
        <v>458019</v>
      </c>
      <c r="K23" s="30"/>
    </row>
    <row r="24" spans="1:11" ht="16.5">
      <c r="A24" s="23"/>
      <c r="C24" s="25"/>
      <c r="D24" s="30"/>
      <c r="E24" s="30"/>
      <c r="F24" s="30"/>
      <c r="G24" s="30"/>
      <c r="H24" s="30"/>
      <c r="I24" s="30"/>
      <c r="K24" s="30"/>
    </row>
    <row r="25" spans="1:11" ht="16.5">
      <c r="A25" s="23"/>
      <c r="C25" s="25"/>
      <c r="D25" s="30"/>
      <c r="E25" s="30"/>
      <c r="F25" s="30"/>
      <c r="G25" s="30"/>
      <c r="H25" s="30"/>
      <c r="I25" s="30"/>
      <c r="K25" s="30"/>
    </row>
    <row r="26" spans="1:9" ht="16.5">
      <c r="A26" s="23"/>
      <c r="C26" s="25"/>
      <c r="D26" s="30"/>
      <c r="E26" s="30"/>
      <c r="F26" s="30"/>
      <c r="G26" s="30"/>
      <c r="H26" s="30"/>
      <c r="I26" s="30"/>
    </row>
    <row r="27" spans="1:9" ht="16.5">
      <c r="A27" s="36" t="s">
        <v>99</v>
      </c>
      <c r="C27" s="25"/>
      <c r="D27" s="30"/>
      <c r="E27" s="30"/>
      <c r="F27" s="30"/>
      <c r="G27" s="30"/>
      <c r="H27" s="30"/>
      <c r="I27" s="30"/>
    </row>
    <row r="28" spans="3:9" ht="16.5">
      <c r="C28" s="25"/>
      <c r="D28" s="30"/>
      <c r="E28" s="30"/>
      <c r="F28" s="30"/>
      <c r="G28" s="30"/>
      <c r="H28" s="30"/>
      <c r="I28" s="30"/>
    </row>
    <row r="29" spans="1:9" ht="16.5">
      <c r="A29" s="23" t="s">
        <v>100</v>
      </c>
      <c r="C29" s="25"/>
      <c r="D29" s="30">
        <v>100000</v>
      </c>
      <c r="E29" s="30">
        <v>172770</v>
      </c>
      <c r="F29" s="30">
        <v>86236</v>
      </c>
      <c r="G29" s="30">
        <f>SUM(D29:F29)</f>
        <v>359006</v>
      </c>
      <c r="H29" s="30">
        <v>69957</v>
      </c>
      <c r="I29" s="30">
        <f>G29+H29</f>
        <v>428963</v>
      </c>
    </row>
    <row r="30" spans="3:9" ht="16.5">
      <c r="C30" s="25"/>
      <c r="D30" s="30"/>
      <c r="E30" s="30"/>
      <c r="F30" s="30"/>
      <c r="G30" s="30"/>
      <c r="H30" s="30"/>
      <c r="I30" s="30"/>
    </row>
    <row r="31" spans="1:9" ht="16.5">
      <c r="A31" s="24" t="s">
        <v>256</v>
      </c>
      <c r="D31" s="32">
        <v>0</v>
      </c>
      <c r="E31" s="32">
        <v>0</v>
      </c>
      <c r="F31" s="32">
        <v>13455</v>
      </c>
      <c r="G31" s="32">
        <f>SUM(D31:F31)</f>
        <v>13455</v>
      </c>
      <c r="H31" s="32">
        <v>13339</v>
      </c>
      <c r="I31" s="32">
        <f>SUM(G31:H31)</f>
        <v>26794</v>
      </c>
    </row>
    <row r="32" spans="4:9" ht="16.5">
      <c r="D32" s="32"/>
      <c r="E32" s="32"/>
      <c r="F32" s="32"/>
      <c r="G32" s="32"/>
      <c r="H32" s="32"/>
      <c r="I32" s="32"/>
    </row>
    <row r="33" spans="1:9" ht="16.5">
      <c r="A33" s="24" t="s">
        <v>95</v>
      </c>
      <c r="D33" s="32">
        <v>0</v>
      </c>
      <c r="E33" s="32">
        <v>0</v>
      </c>
      <c r="F33" s="32">
        <v>-1825</v>
      </c>
      <c r="G33" s="32">
        <f>SUM(D33:F33)</f>
        <v>-1825</v>
      </c>
      <c r="H33" s="32">
        <v>0</v>
      </c>
      <c r="I33" s="32">
        <f>SUM(G33:H33)</f>
        <v>-1825</v>
      </c>
    </row>
    <row r="34" spans="4:9" ht="16.5">
      <c r="D34" s="32"/>
      <c r="E34" s="32"/>
      <c r="F34" s="32"/>
      <c r="G34" s="32"/>
      <c r="H34" s="32"/>
      <c r="I34" s="32"/>
    </row>
    <row r="35" spans="1:9" ht="16.5">
      <c r="A35" s="24" t="s">
        <v>96</v>
      </c>
      <c r="D35" s="32"/>
      <c r="E35" s="32"/>
      <c r="F35" s="32"/>
      <c r="G35" s="32"/>
      <c r="H35" s="32"/>
      <c r="I35" s="32"/>
    </row>
    <row r="36" spans="1:9" ht="16.5">
      <c r="A36" s="24" t="s">
        <v>97</v>
      </c>
      <c r="D36" s="33">
        <v>0</v>
      </c>
      <c r="E36" s="33">
        <v>0</v>
      </c>
      <c r="F36" s="33">
        <v>0</v>
      </c>
      <c r="G36" s="33">
        <v>0</v>
      </c>
      <c r="H36" s="33">
        <v>-11310</v>
      </c>
      <c r="I36" s="33">
        <f>SUM(D36:H36)</f>
        <v>-11310</v>
      </c>
    </row>
    <row r="37" spans="4:9" ht="16.5">
      <c r="D37" s="32"/>
      <c r="E37" s="32"/>
      <c r="F37" s="32"/>
      <c r="G37" s="32"/>
      <c r="H37" s="32"/>
      <c r="I37" s="32"/>
    </row>
    <row r="38" spans="1:9" ht="17.25" thickBot="1">
      <c r="A38" s="23" t="s">
        <v>101</v>
      </c>
      <c r="D38" s="34">
        <f aca="true" t="shared" si="1" ref="D38:I38">SUM(D29:D36)</f>
        <v>100000</v>
      </c>
      <c r="E38" s="34">
        <f t="shared" si="1"/>
        <v>172770</v>
      </c>
      <c r="F38" s="34">
        <f t="shared" si="1"/>
        <v>97866</v>
      </c>
      <c r="G38" s="34">
        <f t="shared" si="1"/>
        <v>370636</v>
      </c>
      <c r="H38" s="34">
        <f t="shared" si="1"/>
        <v>71986</v>
      </c>
      <c r="I38" s="34">
        <f t="shared" si="1"/>
        <v>442622</v>
      </c>
    </row>
    <row r="39" ht="16.5">
      <c r="G39" s="30"/>
    </row>
    <row r="49" ht="16.5"/>
    <row r="50" ht="16.5"/>
  </sheetData>
  <printOptions/>
  <pageMargins left="0.75" right="0" top="1" bottom="0.75" header="0.5" footer="0.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140625" defaultRowHeight="12.75"/>
  <cols>
    <col min="1" max="1" width="3.7109375" style="80" customWidth="1"/>
    <col min="2" max="2" width="65.57421875" style="80" customWidth="1"/>
    <col min="3" max="3" width="10.28125" style="80" customWidth="1"/>
    <col min="4" max="4" width="1.57421875" style="80" customWidth="1"/>
    <col min="5" max="5" width="10.140625" style="80" customWidth="1"/>
    <col min="6" max="16384" width="9.140625" style="80" customWidth="1"/>
  </cols>
  <sheetData>
    <row r="1" ht="16.5">
      <c r="A1" s="79" t="s">
        <v>0</v>
      </c>
    </row>
    <row r="2" ht="16.5">
      <c r="A2" s="80" t="s">
        <v>1</v>
      </c>
    </row>
    <row r="3" ht="16.5">
      <c r="A3" s="79" t="s">
        <v>216</v>
      </c>
    </row>
    <row r="4" ht="16.5">
      <c r="A4" s="79" t="s">
        <v>3</v>
      </c>
    </row>
    <row r="5" ht="16.5">
      <c r="A5" s="80" t="s">
        <v>4</v>
      </c>
    </row>
    <row r="6" spans="3:5" ht="16.5">
      <c r="C6" s="87" t="s">
        <v>121</v>
      </c>
      <c r="D6" s="87"/>
      <c r="E6" s="87"/>
    </row>
    <row r="7" spans="3:5" ht="16.5">
      <c r="C7" s="81" t="s">
        <v>14</v>
      </c>
      <c r="D7" s="81"/>
      <c r="E7" s="81" t="s">
        <v>15</v>
      </c>
    </row>
    <row r="8" spans="3:5" ht="16.5">
      <c r="C8" s="81" t="s">
        <v>41</v>
      </c>
      <c r="D8" s="81"/>
      <c r="E8" s="81" t="s">
        <v>41</v>
      </c>
    </row>
    <row r="9" spans="1:5" ht="16.5">
      <c r="A9" s="79" t="s">
        <v>217</v>
      </c>
      <c r="C9" s="79"/>
      <c r="D9" s="79"/>
      <c r="E9" s="79"/>
    </row>
    <row r="10" spans="1:5" ht="16.5">
      <c r="A10" s="80" t="s">
        <v>27</v>
      </c>
      <c r="C10" s="29">
        <v>30542</v>
      </c>
      <c r="D10" s="29"/>
      <c r="E10" s="29">
        <v>38134</v>
      </c>
    </row>
    <row r="11" spans="1:5" ht="16.5">
      <c r="A11" s="80" t="s">
        <v>218</v>
      </c>
      <c r="C11" s="29"/>
      <c r="D11" s="29"/>
      <c r="E11" s="29"/>
    </row>
    <row r="12" spans="2:5" ht="16.5">
      <c r="B12" s="80" t="s">
        <v>219</v>
      </c>
      <c r="C12" s="29">
        <v>5332</v>
      </c>
      <c r="D12" s="29"/>
      <c r="E12" s="29">
        <v>11112</v>
      </c>
    </row>
    <row r="13" spans="2:5" ht="16.5">
      <c r="B13" s="80" t="s">
        <v>220</v>
      </c>
      <c r="C13" s="82">
        <v>4181</v>
      </c>
      <c r="D13" s="29"/>
      <c r="E13" s="82">
        <v>-1169</v>
      </c>
    </row>
    <row r="14" spans="1:5" ht="16.5">
      <c r="A14" s="80" t="s">
        <v>221</v>
      </c>
      <c r="C14" s="29">
        <f>SUM(C10:C13)</f>
        <v>40055</v>
      </c>
      <c r="D14" s="29"/>
      <c r="E14" s="29">
        <f>SUM(E10:E13)</f>
        <v>48077</v>
      </c>
    </row>
    <row r="15" spans="1:5" ht="16.5">
      <c r="A15" s="80" t="s">
        <v>222</v>
      </c>
      <c r="C15" s="29"/>
      <c r="D15" s="29"/>
      <c r="E15" s="29"/>
    </row>
    <row r="16" spans="2:5" ht="16.5">
      <c r="B16" s="80" t="s">
        <v>223</v>
      </c>
      <c r="C16" s="29">
        <v>8082</v>
      </c>
      <c r="D16" s="29"/>
      <c r="E16" s="29">
        <v>3156</v>
      </c>
    </row>
    <row r="17" spans="2:5" ht="16.5">
      <c r="B17" s="80" t="s">
        <v>224</v>
      </c>
      <c r="C17" s="82">
        <v>-2540</v>
      </c>
      <c r="D17" s="29"/>
      <c r="E17" s="82">
        <v>-19015</v>
      </c>
    </row>
    <row r="18" spans="1:5" ht="16.5">
      <c r="A18" s="80" t="s">
        <v>225</v>
      </c>
      <c r="C18" s="29">
        <f>SUM(C14:C17)</f>
        <v>45597</v>
      </c>
      <c r="D18" s="29"/>
      <c r="E18" s="29">
        <f>SUM(E14:E17)</f>
        <v>32218</v>
      </c>
    </row>
    <row r="19" spans="1:5" ht="16.5">
      <c r="A19" s="80" t="s">
        <v>226</v>
      </c>
      <c r="C19" s="29">
        <v>-23504</v>
      </c>
      <c r="D19" s="29"/>
      <c r="E19" s="29">
        <v>-13460</v>
      </c>
    </row>
    <row r="20" spans="1:5" ht="16.5">
      <c r="A20" s="80" t="s">
        <v>227</v>
      </c>
      <c r="C20" s="83">
        <f>SUM(C18:C19)</f>
        <v>22093</v>
      </c>
      <c r="D20" s="29"/>
      <c r="E20" s="83">
        <f>SUM(E18:E19)</f>
        <v>18758</v>
      </c>
    </row>
    <row r="21" spans="3:5" ht="16.5">
      <c r="C21" s="29"/>
      <c r="D21" s="29"/>
      <c r="E21" s="29"/>
    </row>
    <row r="22" spans="1:5" ht="16.5">
      <c r="A22" s="79" t="s">
        <v>228</v>
      </c>
      <c r="C22" s="29"/>
      <c r="D22" s="29"/>
      <c r="E22" s="29"/>
    </row>
    <row r="23" spans="1:5" ht="16.5">
      <c r="A23" s="80" t="s">
        <v>229</v>
      </c>
      <c r="C23" s="29">
        <v>2574</v>
      </c>
      <c r="D23" s="29"/>
      <c r="E23" s="29">
        <v>1810</v>
      </c>
    </row>
    <row r="24" spans="1:5" ht="16.5">
      <c r="A24" s="80" t="s">
        <v>230</v>
      </c>
      <c r="C24" s="29">
        <v>21000</v>
      </c>
      <c r="D24" s="29"/>
      <c r="E24" s="29">
        <v>0</v>
      </c>
    </row>
    <row r="25" spans="1:5" ht="16.5">
      <c r="A25" s="80" t="s">
        <v>231</v>
      </c>
      <c r="C25" s="29">
        <v>0</v>
      </c>
      <c r="D25" s="29"/>
      <c r="E25" s="29">
        <v>5085</v>
      </c>
    </row>
    <row r="26" spans="1:5" ht="16.5">
      <c r="A26" s="80" t="s">
        <v>232</v>
      </c>
      <c r="C26" s="29">
        <v>-1564</v>
      </c>
      <c r="D26" s="29"/>
      <c r="E26" s="29">
        <v>-1446</v>
      </c>
    </row>
    <row r="27" spans="1:5" ht="16.5">
      <c r="A27" s="80" t="s">
        <v>233</v>
      </c>
      <c r="C27" s="29">
        <v>-11501</v>
      </c>
      <c r="D27" s="29"/>
      <c r="E27" s="29">
        <v>-5217</v>
      </c>
    </row>
    <row r="28" spans="1:5" ht="16.5">
      <c r="A28" s="80" t="s">
        <v>234</v>
      </c>
      <c r="C28" s="29">
        <v>2999</v>
      </c>
      <c r="D28" s="29"/>
      <c r="E28" s="29">
        <v>0</v>
      </c>
    </row>
    <row r="29" spans="1:5" ht="16.5">
      <c r="A29" s="80" t="s">
        <v>235</v>
      </c>
      <c r="C29" s="83">
        <f>SUM(C21:C28)</f>
        <v>13508</v>
      </c>
      <c r="D29" s="84"/>
      <c r="E29" s="83">
        <f>SUM(E21:E28)</f>
        <v>232</v>
      </c>
    </row>
    <row r="30" spans="3:5" ht="11.25" customHeight="1">
      <c r="C30" s="29"/>
      <c r="D30" s="29"/>
      <c r="E30" s="29"/>
    </row>
    <row r="31" spans="1:5" ht="16.5">
      <c r="A31" s="79" t="s">
        <v>236</v>
      </c>
      <c r="C31" s="29"/>
      <c r="D31" s="29"/>
      <c r="E31" s="29"/>
    </row>
    <row r="32" spans="1:5" ht="16.5">
      <c r="A32" s="80" t="s">
        <v>237</v>
      </c>
      <c r="C32" s="29">
        <v>-4341</v>
      </c>
      <c r="D32" s="29"/>
      <c r="E32" s="29">
        <v>-5420</v>
      </c>
    </row>
    <row r="33" spans="1:5" ht="16.5">
      <c r="A33" s="80" t="s">
        <v>238</v>
      </c>
      <c r="C33" s="29">
        <v>-11507</v>
      </c>
      <c r="D33" s="29"/>
      <c r="E33" s="29">
        <v>-9345</v>
      </c>
    </row>
    <row r="34" spans="1:5" ht="16.5">
      <c r="A34" s="80" t="s">
        <v>95</v>
      </c>
      <c r="C34" s="29">
        <v>-1850</v>
      </c>
      <c r="D34" s="29"/>
      <c r="E34" s="29">
        <v>-1825</v>
      </c>
    </row>
    <row r="35" spans="1:5" ht="16.5">
      <c r="A35" s="80" t="s">
        <v>239</v>
      </c>
      <c r="C35" s="29">
        <v>-1351</v>
      </c>
      <c r="D35" s="29"/>
      <c r="E35" s="29">
        <f>-2585-5000</f>
        <v>-7585</v>
      </c>
    </row>
    <row r="36" spans="1:5" ht="16.5">
      <c r="A36" s="80" t="s">
        <v>240</v>
      </c>
      <c r="C36" s="29">
        <v>-3954</v>
      </c>
      <c r="D36" s="29"/>
      <c r="E36" s="29">
        <v>2132</v>
      </c>
    </row>
    <row r="37" spans="1:5" ht="16.5">
      <c r="A37" s="80" t="s">
        <v>241</v>
      </c>
      <c r="C37" s="83">
        <f>SUM(C30:C36)</f>
        <v>-23003</v>
      </c>
      <c r="D37" s="29"/>
      <c r="E37" s="83">
        <f>SUM(E30:E36)</f>
        <v>-22043</v>
      </c>
    </row>
    <row r="38" spans="3:5" ht="6.75" customHeight="1">
      <c r="C38" s="84"/>
      <c r="D38" s="29"/>
      <c r="E38" s="84"/>
    </row>
    <row r="39" spans="1:5" ht="16.5">
      <c r="A39" s="80" t="s">
        <v>242</v>
      </c>
      <c r="C39" s="29">
        <f>C20+C29+C37</f>
        <v>12598</v>
      </c>
      <c r="D39" s="29"/>
      <c r="E39" s="29">
        <f>E20+E29+E37</f>
        <v>-3053</v>
      </c>
    </row>
    <row r="40" spans="1:7" ht="16.5">
      <c r="A40" s="80" t="s">
        <v>243</v>
      </c>
      <c r="C40" s="29">
        <v>57237</v>
      </c>
      <c r="D40" s="29"/>
      <c r="E40" s="29">
        <v>60291</v>
      </c>
      <c r="G40" s="29"/>
    </row>
    <row r="41" spans="1:5" ht="17.25" thickBot="1">
      <c r="A41" s="80" t="s">
        <v>244</v>
      </c>
      <c r="C41" s="85">
        <f>SUM(C39:C40)</f>
        <v>69835</v>
      </c>
      <c r="D41" s="29"/>
      <c r="E41" s="85">
        <f>SUM(E39:E40)</f>
        <v>57238</v>
      </c>
    </row>
    <row r="42" spans="1:5" ht="16.5">
      <c r="A42" s="80" t="s">
        <v>245</v>
      </c>
      <c r="C42" s="29"/>
      <c r="D42" s="29"/>
      <c r="E42" s="29"/>
    </row>
    <row r="43" spans="1:5" ht="16.5">
      <c r="A43" s="80" t="s">
        <v>58</v>
      </c>
      <c r="C43" s="29">
        <v>79805</v>
      </c>
      <c r="D43" s="29"/>
      <c r="E43" s="29">
        <v>64883</v>
      </c>
    </row>
    <row r="44" spans="1:5" ht="16.5">
      <c r="A44" s="80" t="s">
        <v>246</v>
      </c>
      <c r="C44" s="82">
        <v>0</v>
      </c>
      <c r="D44" s="29"/>
      <c r="E44" s="82">
        <v>-1311</v>
      </c>
    </row>
    <row r="45" spans="3:5" ht="16.5">
      <c r="C45" s="29">
        <f>SUM(C42:C44)</f>
        <v>79805</v>
      </c>
      <c r="D45" s="29"/>
      <c r="E45" s="29">
        <f>SUM(E42:E44)</f>
        <v>63572</v>
      </c>
    </row>
    <row r="46" spans="1:5" ht="16.5">
      <c r="A46" s="80" t="s">
        <v>247</v>
      </c>
      <c r="C46" s="29">
        <v>-9970</v>
      </c>
      <c r="D46" s="29"/>
      <c r="E46" s="29">
        <v>-6334</v>
      </c>
    </row>
    <row r="47" ht="14.25" customHeight="1">
      <c r="B47" s="80" t="s">
        <v>248</v>
      </c>
    </row>
    <row r="48" spans="3:5" ht="17.25" thickBot="1">
      <c r="C48" s="85">
        <f>C45+C46</f>
        <v>69835</v>
      </c>
      <c r="D48" s="84"/>
      <c r="E48" s="85">
        <f>E45+E46</f>
        <v>57238</v>
      </c>
    </row>
    <row r="49" ht="16.5"/>
    <row r="50" spans="3:5" ht="16.5">
      <c r="C50" s="29"/>
      <c r="E50" s="29"/>
    </row>
    <row r="51" ht="16.5"/>
    <row r="52" spans="3:5" ht="16.5">
      <c r="C52" s="29"/>
      <c r="E52" s="29"/>
    </row>
  </sheetData>
  <mergeCells count="1">
    <mergeCell ref="C6:E6"/>
  </mergeCells>
  <printOptions/>
  <pageMargins left="0.75" right="0.25" top="0.75" bottom="0.25" header="0.5" footer="0.5"/>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L141"/>
  <sheetViews>
    <sheetView workbookViewId="0" topLeftCell="A1">
      <selection activeCell="A1" sqref="A1"/>
    </sheetView>
  </sheetViews>
  <sheetFormatPr defaultColWidth="9.140625" defaultRowHeight="12.75"/>
  <cols>
    <col min="1" max="1" width="3.7109375" style="38" customWidth="1"/>
    <col min="2" max="2" width="2.8515625" style="38" customWidth="1"/>
    <col min="3" max="5" width="9.140625" style="38" customWidth="1"/>
    <col min="6" max="6" width="10.28125" style="38" customWidth="1"/>
    <col min="7" max="7" width="10.140625" style="38" customWidth="1"/>
    <col min="8" max="8" width="15.28125" style="38" customWidth="1"/>
    <col min="9" max="9" width="13.7109375" style="38" customWidth="1"/>
    <col min="10" max="10" width="10.57421875" style="38" customWidth="1"/>
    <col min="11" max="16384" width="9.140625" style="38" customWidth="1"/>
  </cols>
  <sheetData>
    <row r="1" ht="12.75">
      <c r="A1" s="37" t="s">
        <v>0</v>
      </c>
    </row>
    <row r="2" spans="1:11" ht="12.75">
      <c r="A2" s="38" t="s">
        <v>1</v>
      </c>
      <c r="K2" s="39"/>
    </row>
    <row r="3" ht="12.75">
      <c r="A3" s="37" t="s">
        <v>102</v>
      </c>
    </row>
    <row r="4" ht="12.75">
      <c r="A4" s="37"/>
    </row>
    <row r="5" ht="12.75"/>
    <row r="6" ht="12.75">
      <c r="A6" s="37"/>
    </row>
    <row r="7" spans="1:2" ht="12.75">
      <c r="A7" s="37" t="s">
        <v>103</v>
      </c>
      <c r="B7" s="37" t="s">
        <v>104</v>
      </c>
    </row>
    <row r="8" ht="12.75">
      <c r="A8" s="37"/>
    </row>
    <row r="9" ht="12.75">
      <c r="A9" s="37"/>
    </row>
    <row r="10" ht="12.75">
      <c r="A10" s="37"/>
    </row>
    <row r="11" ht="12.75">
      <c r="A11" s="37"/>
    </row>
    <row r="12" ht="12.75">
      <c r="A12" s="37"/>
    </row>
    <row r="13" ht="12.75">
      <c r="A13" s="37"/>
    </row>
    <row r="14" ht="12.75">
      <c r="A14" s="37"/>
    </row>
    <row r="15" ht="12.75">
      <c r="A15" s="37"/>
    </row>
    <row r="16" ht="12.75">
      <c r="A16" s="37"/>
    </row>
    <row r="17" spans="1:2" ht="12.75">
      <c r="A17" s="37" t="s">
        <v>105</v>
      </c>
      <c r="B17" s="37" t="s">
        <v>106</v>
      </c>
    </row>
    <row r="18" ht="12.75">
      <c r="A18" s="37"/>
    </row>
    <row r="19" ht="12.75">
      <c r="A19" s="37"/>
    </row>
    <row r="20" ht="12.75">
      <c r="A20" s="37"/>
    </row>
    <row r="21" ht="12.75"/>
    <row r="22" ht="12.75">
      <c r="A22" s="37"/>
    </row>
    <row r="23" ht="12.75">
      <c r="A23" s="37"/>
    </row>
    <row r="24" ht="12.75">
      <c r="A24" s="37"/>
    </row>
    <row r="25" ht="12.75">
      <c r="A25" s="37"/>
    </row>
    <row r="26" spans="1:2" ht="12.75">
      <c r="A26" s="37"/>
      <c r="B26" s="38" t="s">
        <v>209</v>
      </c>
    </row>
    <row r="27" spans="1:2" ht="12.75">
      <c r="A27" s="37"/>
      <c r="B27" s="38" t="s">
        <v>249</v>
      </c>
    </row>
    <row r="28" spans="1:11" ht="12.75">
      <c r="A28" s="37"/>
      <c r="B28" s="42"/>
      <c r="C28" s="42"/>
      <c r="D28" s="42"/>
      <c r="E28" s="42"/>
      <c r="F28" s="42"/>
      <c r="G28" s="42"/>
      <c r="H28" s="42"/>
      <c r="I28" s="43"/>
      <c r="J28" s="44" t="s">
        <v>107</v>
      </c>
      <c r="K28" s="45"/>
    </row>
    <row r="29" spans="1:11" ht="12.75">
      <c r="A29" s="37"/>
      <c r="B29" s="42"/>
      <c r="C29" s="42"/>
      <c r="D29" s="42"/>
      <c r="E29" s="42"/>
      <c r="F29" s="42"/>
      <c r="G29" s="42"/>
      <c r="H29" s="42"/>
      <c r="I29" s="43"/>
      <c r="J29" s="44" t="s">
        <v>108</v>
      </c>
      <c r="K29" s="43"/>
    </row>
    <row r="30" spans="1:11" ht="12.75">
      <c r="A30" s="37"/>
      <c r="B30" s="42"/>
      <c r="C30" s="42"/>
      <c r="D30" s="42"/>
      <c r="E30" s="42"/>
      <c r="F30" s="42"/>
      <c r="G30" s="42"/>
      <c r="H30" s="42"/>
      <c r="I30" s="43"/>
      <c r="J30" s="44" t="s">
        <v>109</v>
      </c>
      <c r="K30" s="43"/>
    </row>
    <row r="31" spans="1:11" ht="12.75">
      <c r="A31" s="37"/>
      <c r="B31" s="42"/>
      <c r="C31" s="42"/>
      <c r="D31" s="42"/>
      <c r="E31" s="42"/>
      <c r="F31" s="42"/>
      <c r="G31" s="42"/>
      <c r="H31" s="42"/>
      <c r="I31" s="43"/>
      <c r="J31" s="44" t="s">
        <v>110</v>
      </c>
      <c r="K31" s="43"/>
    </row>
    <row r="32" spans="1:11" ht="12.75">
      <c r="A32" s="37"/>
      <c r="B32" s="41"/>
      <c r="C32" s="42"/>
      <c r="D32" s="42"/>
      <c r="E32" s="42"/>
      <c r="F32" s="42"/>
      <c r="G32" s="42"/>
      <c r="H32" s="42"/>
      <c r="I32" s="42"/>
      <c r="J32" s="44" t="s">
        <v>111</v>
      </c>
      <c r="K32" s="43"/>
    </row>
    <row r="33" spans="1:11" ht="12.75">
      <c r="A33" s="37"/>
      <c r="B33" s="41"/>
      <c r="C33" s="42"/>
      <c r="D33" s="42"/>
      <c r="E33" s="42"/>
      <c r="F33" s="42"/>
      <c r="G33" s="42"/>
      <c r="H33" s="42"/>
      <c r="I33" s="42"/>
      <c r="J33" s="44"/>
      <c r="K33" s="43"/>
    </row>
    <row r="34" spans="1:11" ht="12.75">
      <c r="A34" s="37"/>
      <c r="C34" s="46" t="s">
        <v>112</v>
      </c>
      <c r="D34" s="42"/>
      <c r="E34" s="42"/>
      <c r="F34" s="42"/>
      <c r="G34" s="42"/>
      <c r="H34" s="42"/>
      <c r="I34" s="42"/>
      <c r="J34" s="47">
        <v>40179</v>
      </c>
      <c r="K34" s="43"/>
    </row>
    <row r="35" spans="1:11" ht="12.75">
      <c r="A35" s="37"/>
      <c r="C35" s="46" t="s">
        <v>113</v>
      </c>
      <c r="D35" s="42"/>
      <c r="E35" s="42"/>
      <c r="F35" s="42"/>
      <c r="G35" s="42"/>
      <c r="H35" s="42"/>
      <c r="I35" s="42"/>
      <c r="J35" s="47">
        <v>39995</v>
      </c>
      <c r="K35" s="43"/>
    </row>
    <row r="36" spans="1:11" ht="12.75">
      <c r="A36" s="37"/>
      <c r="C36" s="46" t="s">
        <v>114</v>
      </c>
      <c r="D36" s="42"/>
      <c r="E36" s="42"/>
      <c r="F36" s="42"/>
      <c r="G36" s="42"/>
      <c r="H36" s="42"/>
      <c r="I36" s="42"/>
      <c r="J36" s="47">
        <v>40179</v>
      </c>
      <c r="K36" s="43"/>
    </row>
    <row r="37" spans="1:11" ht="12.75">
      <c r="A37" s="37"/>
      <c r="C37" s="40" t="s">
        <v>115</v>
      </c>
      <c r="D37" s="42"/>
      <c r="E37" s="42"/>
      <c r="F37" s="42"/>
      <c r="G37" s="42"/>
      <c r="H37" s="42"/>
      <c r="I37" s="42"/>
      <c r="J37" s="47">
        <v>40179</v>
      </c>
      <c r="K37" s="43"/>
    </row>
    <row r="38" spans="1:11" ht="12.75">
      <c r="A38" s="37"/>
      <c r="C38" s="40" t="s">
        <v>116</v>
      </c>
      <c r="D38" s="42"/>
      <c r="E38" s="42"/>
      <c r="F38" s="42"/>
      <c r="G38" s="42"/>
      <c r="H38" s="42"/>
      <c r="I38" s="42"/>
      <c r="J38" s="47">
        <v>40179</v>
      </c>
      <c r="K38" s="43"/>
    </row>
    <row r="39" ht="12.75">
      <c r="A39" s="37"/>
    </row>
    <row r="40" spans="1:2" ht="12.75">
      <c r="A40" s="37"/>
      <c r="B40" s="38" t="s">
        <v>250</v>
      </c>
    </row>
    <row r="41" spans="1:2" ht="12.75">
      <c r="A41" s="37"/>
      <c r="B41" s="38" t="s">
        <v>210</v>
      </c>
    </row>
    <row r="42" ht="12.75">
      <c r="A42" s="37"/>
    </row>
    <row r="43" spans="1:3" ht="12.75">
      <c r="A43" s="37"/>
      <c r="C43" s="38" t="s">
        <v>211</v>
      </c>
    </row>
    <row r="44" spans="1:3" ht="12.75">
      <c r="A44" s="37"/>
      <c r="C44" s="38" t="s">
        <v>212</v>
      </c>
    </row>
    <row r="45" spans="1:4" ht="12.75">
      <c r="A45" s="37"/>
      <c r="D45" s="38" t="s">
        <v>213</v>
      </c>
    </row>
    <row r="46" ht="12.75">
      <c r="A46" s="37"/>
    </row>
    <row r="47" spans="1:2" ht="12.75">
      <c r="A47" s="37" t="s">
        <v>117</v>
      </c>
      <c r="B47" s="37" t="s">
        <v>118</v>
      </c>
    </row>
    <row r="48" ht="12.75"/>
    <row r="49" ht="12.75"/>
    <row r="50" spans="1:2" ht="12.75">
      <c r="A50" s="37" t="s">
        <v>20</v>
      </c>
      <c r="B50" s="37" t="s">
        <v>119</v>
      </c>
    </row>
    <row r="51" spans="1:10" ht="12.75">
      <c r="A51" s="37"/>
      <c r="B51" s="37"/>
      <c r="G51" s="88" t="s">
        <v>120</v>
      </c>
      <c r="H51" s="88"/>
      <c r="I51" s="88" t="s">
        <v>121</v>
      </c>
      <c r="J51" s="88"/>
    </row>
    <row r="52" spans="1:10" ht="12.75">
      <c r="A52" s="37"/>
      <c r="B52" s="37"/>
      <c r="G52" s="48" t="s">
        <v>14</v>
      </c>
      <c r="H52" s="48" t="s">
        <v>15</v>
      </c>
      <c r="I52" s="48" t="s">
        <v>14</v>
      </c>
      <c r="J52" s="48" t="s">
        <v>15</v>
      </c>
    </row>
    <row r="53" spans="1:10" ht="12.75">
      <c r="A53" s="37"/>
      <c r="B53" s="37" t="s">
        <v>122</v>
      </c>
      <c r="G53" s="48" t="s">
        <v>41</v>
      </c>
      <c r="H53" s="48" t="s">
        <v>41</v>
      </c>
      <c r="I53" s="48" t="s">
        <v>41</v>
      </c>
      <c r="J53" s="48" t="s">
        <v>41</v>
      </c>
    </row>
    <row r="55" ht="12.75">
      <c r="B55" s="38" t="s">
        <v>123</v>
      </c>
    </row>
    <row r="56" spans="3:10" ht="12.75">
      <c r="C56" s="38" t="s">
        <v>124</v>
      </c>
      <c r="G56" s="49">
        <v>4407</v>
      </c>
      <c r="H56" s="49">
        <v>4172</v>
      </c>
      <c r="I56" s="49">
        <v>16141</v>
      </c>
      <c r="J56" s="49">
        <v>15790</v>
      </c>
    </row>
    <row r="57" spans="3:10" ht="12.75">
      <c r="C57" s="38" t="s">
        <v>125</v>
      </c>
      <c r="G57" s="49">
        <v>18203</v>
      </c>
      <c r="H57" s="49">
        <v>20030</v>
      </c>
      <c r="I57" s="49">
        <v>66559</v>
      </c>
      <c r="J57" s="49">
        <v>77241</v>
      </c>
    </row>
    <row r="58" spans="3:10" ht="12.75">
      <c r="C58" s="38" t="s">
        <v>126</v>
      </c>
      <c r="G58" s="49">
        <v>1907</v>
      </c>
      <c r="H58" s="49">
        <v>5428</v>
      </c>
      <c r="I58" s="49">
        <v>20018</v>
      </c>
      <c r="J58" s="49">
        <v>19442</v>
      </c>
    </row>
    <row r="59" spans="3:10" ht="12.75">
      <c r="C59" s="38" t="s">
        <v>127</v>
      </c>
      <c r="G59" s="50">
        <v>3356</v>
      </c>
      <c r="H59" s="50">
        <v>6118</v>
      </c>
      <c r="I59" s="50">
        <v>12982</v>
      </c>
      <c r="J59" s="50">
        <v>25583</v>
      </c>
    </row>
    <row r="60" spans="3:10" ht="12.75">
      <c r="C60" s="38" t="s">
        <v>128</v>
      </c>
      <c r="G60" s="51">
        <f>SUM(G56:G59)</f>
        <v>27873</v>
      </c>
      <c r="H60" s="51">
        <f>SUM(H56:H59)</f>
        <v>35748</v>
      </c>
      <c r="I60" s="51">
        <f>SUM(I56:I59)</f>
        <v>115700</v>
      </c>
      <c r="J60" s="51">
        <f>SUM(J56:J59)</f>
        <v>138056</v>
      </c>
    </row>
    <row r="61" spans="3:10" ht="12.75">
      <c r="C61" s="38" t="s">
        <v>129</v>
      </c>
      <c r="G61" s="51">
        <v>-2835</v>
      </c>
      <c r="H61" s="51">
        <v>-5612</v>
      </c>
      <c r="I61" s="51">
        <v>-10943</v>
      </c>
      <c r="J61" s="51">
        <v>-23560</v>
      </c>
    </row>
    <row r="62" spans="7:10" ht="13.5" thickBot="1">
      <c r="G62" s="52">
        <f>SUM(G60:G61)</f>
        <v>25038</v>
      </c>
      <c r="H62" s="52">
        <f>SUM(H60:H61)</f>
        <v>30136</v>
      </c>
      <c r="I62" s="52">
        <f>SUM(I60:I61)</f>
        <v>104757</v>
      </c>
      <c r="J62" s="52">
        <f>SUM(J60:J61)</f>
        <v>114496</v>
      </c>
    </row>
    <row r="63" spans="8:9" ht="12.75">
      <c r="H63" s="49"/>
      <c r="I63" s="49"/>
    </row>
    <row r="64" spans="2:9" ht="12.75">
      <c r="B64" s="37" t="s">
        <v>130</v>
      </c>
      <c r="H64" s="49"/>
      <c r="I64" s="49"/>
    </row>
    <row r="65" spans="2:9" ht="12.75">
      <c r="B65" s="37"/>
      <c r="H65" s="49"/>
      <c r="I65" s="49"/>
    </row>
    <row r="66" spans="2:9" ht="12.75">
      <c r="B66" s="38" t="s">
        <v>131</v>
      </c>
      <c r="H66" s="49"/>
      <c r="I66" s="49"/>
    </row>
    <row r="67" spans="3:10" ht="12.75">
      <c r="C67" s="38" t="s">
        <v>124</v>
      </c>
      <c r="G67" s="49">
        <v>-276</v>
      </c>
      <c r="H67" s="49">
        <v>543</v>
      </c>
      <c r="I67" s="49">
        <v>-1045</v>
      </c>
      <c r="J67" s="49">
        <v>-390</v>
      </c>
    </row>
    <row r="68" spans="3:10" ht="12.75">
      <c r="C68" s="38" t="s">
        <v>125</v>
      </c>
      <c r="G68" s="49">
        <v>8676</v>
      </c>
      <c r="H68" s="49">
        <v>10907</v>
      </c>
      <c r="I68" s="49">
        <v>27309</v>
      </c>
      <c r="J68" s="49">
        <v>36956</v>
      </c>
    </row>
    <row r="69" spans="3:10" ht="12.75">
      <c r="C69" s="38" t="s">
        <v>126</v>
      </c>
      <c r="G69" s="49">
        <v>-476</v>
      </c>
      <c r="H69" s="49">
        <v>546</v>
      </c>
      <c r="I69" s="49">
        <v>2486</v>
      </c>
      <c r="J69" s="49">
        <v>3111</v>
      </c>
    </row>
    <row r="70" spans="3:10" ht="12.75">
      <c r="C70" s="38" t="s">
        <v>127</v>
      </c>
      <c r="G70" s="50">
        <v>3864</v>
      </c>
      <c r="H70" s="50">
        <v>5342</v>
      </c>
      <c r="I70" s="50">
        <v>14536</v>
      </c>
      <c r="J70" s="50">
        <f>24536</f>
        <v>24536</v>
      </c>
    </row>
    <row r="71" spans="7:10" ht="12.75">
      <c r="G71" s="51">
        <f>SUM(G67:G70)</f>
        <v>11788</v>
      </c>
      <c r="H71" s="51">
        <f>SUM(H67:H70)</f>
        <v>17338</v>
      </c>
      <c r="I71" s="51">
        <f>SUM(I67:I70)</f>
        <v>43286</v>
      </c>
      <c r="J71" s="51">
        <f>SUM(J67:J70)</f>
        <v>64213</v>
      </c>
    </row>
    <row r="72" spans="3:10" ht="12.75">
      <c r="C72" s="38" t="s">
        <v>132</v>
      </c>
      <c r="G72" s="51">
        <v>1</v>
      </c>
      <c r="H72" s="51">
        <v>1169</v>
      </c>
      <c r="I72" s="51">
        <v>779</v>
      </c>
      <c r="J72" s="51">
        <v>2641</v>
      </c>
    </row>
    <row r="73" spans="3:10" ht="12.75">
      <c r="C73" s="38" t="s">
        <v>129</v>
      </c>
      <c r="G73" s="51">
        <v>-3432</v>
      </c>
      <c r="H73" s="51">
        <v>-10712</v>
      </c>
      <c r="I73" s="51">
        <v>-13523</v>
      </c>
      <c r="J73" s="51">
        <v>-28720</v>
      </c>
    </row>
    <row r="74" spans="7:10" ht="13.5" thickBot="1">
      <c r="G74" s="52">
        <f>SUM(G71:G73)</f>
        <v>8357</v>
      </c>
      <c r="H74" s="52">
        <f>SUM(H71:H73)</f>
        <v>7795</v>
      </c>
      <c r="I74" s="52">
        <f>SUM(I71:I73)</f>
        <v>30542</v>
      </c>
      <c r="J74" s="52">
        <f>SUM(J71:J73)</f>
        <v>38134</v>
      </c>
    </row>
    <row r="75" spans="8:12" ht="12.75">
      <c r="H75" s="49"/>
      <c r="I75" s="49"/>
      <c r="L75" s="49"/>
    </row>
    <row r="76" ht="12.75"/>
    <row r="77" ht="12.75"/>
    <row r="78" ht="12.75"/>
    <row r="79" ht="12.75"/>
    <row r="80" ht="12.75"/>
    <row r="81" spans="1:2" ht="12.75">
      <c r="A81" s="37" t="s">
        <v>133</v>
      </c>
      <c r="B81" s="37" t="s">
        <v>257</v>
      </c>
    </row>
    <row r="82" spans="1:2" ht="12.75">
      <c r="A82" s="37"/>
      <c r="B82" s="37"/>
    </row>
    <row r="83" ht="12.75"/>
    <row r="84" ht="12.75"/>
    <row r="85" spans="1:2" ht="12.75">
      <c r="A85" s="37" t="s">
        <v>134</v>
      </c>
      <c r="B85" s="37" t="s">
        <v>258</v>
      </c>
    </row>
    <row r="86" ht="12.75"/>
    <row r="87" ht="12.75"/>
    <row r="88" spans="1:2" ht="12.75">
      <c r="A88" s="37" t="s">
        <v>135</v>
      </c>
      <c r="B88" s="37" t="s">
        <v>136</v>
      </c>
    </row>
    <row r="89" ht="12.75"/>
    <row r="90" ht="12.75"/>
    <row r="91" ht="12.75"/>
    <row r="92" ht="12.75"/>
    <row r="93" spans="1:2" ht="12.75">
      <c r="A93" s="37" t="s">
        <v>137</v>
      </c>
      <c r="B93" s="37" t="s">
        <v>138</v>
      </c>
    </row>
    <row r="94" ht="12.75"/>
    <row r="95" ht="12.75"/>
    <row r="96" ht="12.75"/>
    <row r="97" ht="12.75"/>
    <row r="98" spans="1:2" ht="12.75">
      <c r="A98" s="37" t="s">
        <v>139</v>
      </c>
      <c r="B98" s="37" t="s">
        <v>140</v>
      </c>
    </row>
    <row r="99" ht="12.75"/>
    <row r="100" ht="12.75"/>
    <row r="101" ht="12.75"/>
    <row r="102" ht="12.75"/>
    <row r="103" spans="1:2" ht="12.75">
      <c r="A103" s="37" t="s">
        <v>44</v>
      </c>
      <c r="B103" s="37" t="s">
        <v>141</v>
      </c>
    </row>
    <row r="104" ht="12.75"/>
    <row r="105" ht="12.75"/>
    <row r="106" ht="12.75"/>
    <row r="107" spans="1:2" ht="12.75">
      <c r="A107" s="37" t="s">
        <v>49</v>
      </c>
      <c r="B107" s="37" t="s">
        <v>142</v>
      </c>
    </row>
    <row r="108" ht="12.75"/>
    <row r="109" ht="12.75"/>
    <row r="110" ht="12.75"/>
    <row r="111" ht="12.75"/>
    <row r="112" ht="12.75"/>
    <row r="113" ht="12.75"/>
    <row r="114" ht="12.75"/>
    <row r="115" ht="12.75"/>
    <row r="116" ht="12.75"/>
    <row r="117" ht="12.75"/>
    <row r="118" ht="12.75"/>
    <row r="119" ht="12.75"/>
    <row r="120" ht="12.75"/>
    <row r="121" ht="12.75"/>
    <row r="122" ht="12.75"/>
    <row r="123" spans="1:2" ht="12.75">
      <c r="A123" s="37" t="s">
        <v>143</v>
      </c>
      <c r="B123" s="37" t="s">
        <v>144</v>
      </c>
    </row>
    <row r="124" ht="12.75"/>
    <row r="125" ht="12.75"/>
    <row r="126" spans="8:9" ht="12.75">
      <c r="H126" s="48" t="s">
        <v>145</v>
      </c>
      <c r="I126" s="48" t="s">
        <v>145</v>
      </c>
    </row>
    <row r="127" spans="8:9" ht="12.75">
      <c r="H127" s="48" t="s">
        <v>14</v>
      </c>
      <c r="I127" s="48" t="s">
        <v>15</v>
      </c>
    </row>
    <row r="128" spans="8:9" ht="12.75">
      <c r="H128" s="48" t="s">
        <v>41</v>
      </c>
      <c r="I128" s="48" t="s">
        <v>41</v>
      </c>
    </row>
    <row r="129" ht="12.75">
      <c r="I129" s="48"/>
    </row>
    <row r="130" spans="2:9" ht="13.5" thickBot="1">
      <c r="B130" s="38" t="s">
        <v>146</v>
      </c>
      <c r="H130" s="53">
        <v>21108</v>
      </c>
      <c r="I130" s="54">
        <v>29235</v>
      </c>
    </row>
    <row r="131" spans="8:9" ht="12.75">
      <c r="H131" s="51"/>
      <c r="I131" s="55"/>
    </row>
    <row r="132" spans="1:3" ht="12.75">
      <c r="A132" s="37" t="s">
        <v>147</v>
      </c>
      <c r="B132" s="37" t="s">
        <v>148</v>
      </c>
      <c r="C132" s="37"/>
    </row>
    <row r="133" ht="12.75">
      <c r="B133" s="38" t="s">
        <v>149</v>
      </c>
    </row>
    <row r="134" spans="8:9" ht="12.75">
      <c r="H134" s="48" t="s">
        <v>145</v>
      </c>
      <c r="I134" s="48" t="s">
        <v>145</v>
      </c>
    </row>
    <row r="135" spans="1:9" ht="12.75">
      <c r="A135" s="56"/>
      <c r="H135" s="48" t="s">
        <v>150</v>
      </c>
      <c r="I135" s="48" t="s">
        <v>15</v>
      </c>
    </row>
    <row r="136" spans="1:9" ht="12.75">
      <c r="A136" s="56"/>
      <c r="B136" s="37" t="s">
        <v>151</v>
      </c>
      <c r="H136" s="48" t="s">
        <v>41</v>
      </c>
      <c r="I136" s="48" t="s">
        <v>41</v>
      </c>
    </row>
    <row r="137" ht="12.75">
      <c r="A137" s="56"/>
    </row>
    <row r="138" ht="12.75">
      <c r="A138" s="56"/>
    </row>
    <row r="139" spans="1:9" ht="13.5" thickBot="1">
      <c r="A139" s="56"/>
      <c r="H139" s="53">
        <v>0</v>
      </c>
      <c r="I139" s="53">
        <v>3103</v>
      </c>
    </row>
    <row r="140" ht="12.75">
      <c r="A140" s="56"/>
    </row>
    <row r="141" spans="1:2" ht="12.75">
      <c r="A141" s="37" t="s">
        <v>152</v>
      </c>
      <c r="B141" s="37" t="s">
        <v>153</v>
      </c>
    </row>
    <row r="143" ht="12.75"/>
    <row r="144" ht="12.75"/>
    <row r="145" ht="12.75"/>
    <row r="146" ht="12.75"/>
    <row r="147" ht="12.75"/>
    <row r="148" ht="12.75"/>
    <row r="149" ht="12.75"/>
    <row r="150" ht="12.75"/>
    <row r="151" ht="12.75"/>
    <row r="152" ht="12.75"/>
    <row r="153" ht="12.75"/>
    <row r="154" ht="12.75"/>
  </sheetData>
  <mergeCells count="2">
    <mergeCell ref="G51:H51"/>
    <mergeCell ref="I51:J51"/>
  </mergeCells>
  <printOptions/>
  <pageMargins left="1" right="0.25" top="1.56" bottom="0.5" header="0.5" footer="0.5"/>
  <pageSetup horizontalDpi="600" verticalDpi="600" orientation="portrait" paperSize="9" scale="90" r:id="rId2"/>
  <rowBreaks count="1" manualBreakCount="1">
    <brk id="49" max="255" man="1"/>
  </rowBreaks>
  <drawing r:id="rId1"/>
</worksheet>
</file>

<file path=xl/worksheets/sheet6.xml><?xml version="1.0" encoding="utf-8"?>
<worksheet xmlns="http://schemas.openxmlformats.org/spreadsheetml/2006/main" xmlns:r="http://schemas.openxmlformats.org/officeDocument/2006/relationships">
  <dimension ref="A1:M156"/>
  <sheetViews>
    <sheetView workbookViewId="0" topLeftCell="A1">
      <selection activeCell="A1" sqref="A1"/>
    </sheetView>
  </sheetViews>
  <sheetFormatPr defaultColWidth="9.140625" defaultRowHeight="12.75"/>
  <cols>
    <col min="1" max="1" width="4.421875" style="66" customWidth="1"/>
    <col min="2" max="2" width="3.140625" style="60" customWidth="1"/>
    <col min="3" max="7" width="9.140625" style="60" customWidth="1"/>
    <col min="8" max="11" width="9.7109375" style="60" customWidth="1"/>
    <col min="12" max="16384" width="9.140625" style="60" customWidth="1"/>
  </cols>
  <sheetData>
    <row r="1" spans="1:13" ht="12.75">
      <c r="A1" s="57" t="s">
        <v>154</v>
      </c>
      <c r="B1" s="58"/>
      <c r="C1" s="59"/>
      <c r="D1" s="59"/>
      <c r="E1" s="59"/>
      <c r="F1" s="59"/>
      <c r="G1" s="59"/>
      <c r="H1" s="59"/>
      <c r="I1" s="59"/>
      <c r="J1" s="59"/>
      <c r="K1" s="59"/>
      <c r="L1" s="59"/>
      <c r="M1" s="59"/>
    </row>
    <row r="2" spans="1:13" ht="12.75">
      <c r="A2" s="60" t="s">
        <v>1</v>
      </c>
      <c r="B2" s="58"/>
      <c r="C2" s="59"/>
      <c r="D2" s="59"/>
      <c r="E2" s="59"/>
      <c r="F2" s="59"/>
      <c r="G2" s="59"/>
      <c r="H2" s="59"/>
      <c r="I2" s="59"/>
      <c r="J2" s="59"/>
      <c r="K2" s="59"/>
      <c r="L2" s="59"/>
      <c r="M2" s="59"/>
    </row>
    <row r="3" spans="1:13" ht="12.75">
      <c r="A3" s="61" t="s">
        <v>102</v>
      </c>
      <c r="B3" s="58"/>
      <c r="C3" s="59"/>
      <c r="D3" s="59"/>
      <c r="E3" s="59"/>
      <c r="F3" s="59"/>
      <c r="G3" s="59"/>
      <c r="H3" s="59"/>
      <c r="I3" s="59"/>
      <c r="J3" s="59"/>
      <c r="K3" s="59"/>
      <c r="L3" s="59"/>
      <c r="M3" s="59"/>
    </row>
    <row r="4" spans="1:13" ht="12.75">
      <c r="A4" s="62"/>
      <c r="B4" s="59"/>
      <c r="C4" s="59"/>
      <c r="D4" s="59"/>
      <c r="E4" s="59"/>
      <c r="F4" s="59"/>
      <c r="G4" s="59"/>
      <c r="H4" s="59"/>
      <c r="I4" s="59"/>
      <c r="J4" s="59"/>
      <c r="K4" s="59"/>
      <c r="L4" s="59"/>
      <c r="M4" s="59"/>
    </row>
    <row r="5" spans="1:13" ht="12.75">
      <c r="A5" s="63"/>
      <c r="B5" s="59"/>
      <c r="C5" s="59"/>
      <c r="D5" s="59"/>
      <c r="E5" s="59"/>
      <c r="F5" s="59"/>
      <c r="G5" s="59"/>
      <c r="H5" s="59"/>
      <c r="I5" s="59"/>
      <c r="J5" s="59"/>
      <c r="K5" s="59"/>
      <c r="L5" s="59"/>
      <c r="M5" s="59"/>
    </row>
    <row r="6" spans="1:13" ht="12.75">
      <c r="A6" s="63"/>
      <c r="B6" s="59"/>
      <c r="C6" s="59"/>
      <c r="D6" s="59"/>
      <c r="E6" s="59"/>
      <c r="F6" s="59"/>
      <c r="G6" s="59"/>
      <c r="H6" s="59"/>
      <c r="I6" s="59"/>
      <c r="J6" s="59"/>
      <c r="K6" s="59"/>
      <c r="L6" s="59"/>
      <c r="M6" s="59"/>
    </row>
    <row r="7" spans="1:13" ht="12.75">
      <c r="A7" s="63"/>
      <c r="B7" s="59"/>
      <c r="C7" s="59"/>
      <c r="D7" s="59"/>
      <c r="E7" s="59"/>
      <c r="F7" s="59"/>
      <c r="G7" s="59"/>
      <c r="H7" s="59"/>
      <c r="I7" s="59"/>
      <c r="J7" s="59"/>
      <c r="K7" s="59"/>
      <c r="L7" s="59"/>
      <c r="M7" s="59"/>
    </row>
    <row r="8" spans="1:2" ht="12.75">
      <c r="A8" s="64" t="s">
        <v>155</v>
      </c>
      <c r="B8" s="65" t="s">
        <v>156</v>
      </c>
    </row>
    <row r="9" ht="12.75"/>
    <row r="10" ht="12.75"/>
    <row r="11" ht="12.75"/>
    <row r="12" ht="12.75"/>
    <row r="13" ht="12.75"/>
    <row r="14" ht="12.75">
      <c r="M14" s="67"/>
    </row>
    <row r="15" spans="1:2" ht="12.75">
      <c r="A15" s="64" t="s">
        <v>157</v>
      </c>
      <c r="B15" s="65" t="s">
        <v>158</v>
      </c>
    </row>
    <row r="16" ht="12.75"/>
    <row r="17" ht="12.75"/>
    <row r="18" ht="12.75"/>
    <row r="19" ht="12.75"/>
    <row r="20" ht="12.75"/>
    <row r="21" spans="1:2" ht="12.75">
      <c r="A21" s="64" t="s">
        <v>159</v>
      </c>
      <c r="B21" s="65" t="s">
        <v>160</v>
      </c>
    </row>
    <row r="22" ht="12.75"/>
    <row r="23" ht="12.75"/>
    <row r="24" ht="12.75"/>
    <row r="25" spans="1:2" ht="12.75">
      <c r="A25" s="64" t="s">
        <v>161</v>
      </c>
      <c r="B25" s="65" t="s">
        <v>162</v>
      </c>
    </row>
    <row r="26" ht="12.75"/>
    <row r="27" ht="12.75"/>
    <row r="28" ht="12.75"/>
    <row r="29" spans="1:2" ht="12.75">
      <c r="A29" s="64" t="s">
        <v>29</v>
      </c>
      <c r="B29" s="65" t="s">
        <v>28</v>
      </c>
    </row>
    <row r="30" spans="1:2" ht="12.75">
      <c r="A30" s="64"/>
      <c r="B30" s="60" t="s">
        <v>163</v>
      </c>
    </row>
    <row r="31" spans="8:11" ht="12.75">
      <c r="H31" s="89" t="s">
        <v>164</v>
      </c>
      <c r="I31" s="89"/>
      <c r="J31" s="89" t="s">
        <v>165</v>
      </c>
      <c r="K31" s="89"/>
    </row>
    <row r="32" spans="8:11" ht="12.75">
      <c r="H32" s="64" t="s">
        <v>14</v>
      </c>
      <c r="I32" s="64" t="s">
        <v>15</v>
      </c>
      <c r="J32" s="64" t="s">
        <v>14</v>
      </c>
      <c r="K32" s="64" t="s">
        <v>15</v>
      </c>
    </row>
    <row r="33" spans="8:11" ht="12.75">
      <c r="H33" s="64" t="s">
        <v>166</v>
      </c>
      <c r="I33" s="64" t="s">
        <v>166</v>
      </c>
      <c r="J33" s="64" t="s">
        <v>166</v>
      </c>
      <c r="K33" s="64" t="s">
        <v>166</v>
      </c>
    </row>
    <row r="35" spans="2:11" ht="12.75">
      <c r="B35" s="60" t="s">
        <v>167</v>
      </c>
      <c r="H35" s="68">
        <v>1913</v>
      </c>
      <c r="I35" s="68">
        <v>2642</v>
      </c>
      <c r="J35" s="68">
        <v>8246</v>
      </c>
      <c r="K35" s="68">
        <v>10907</v>
      </c>
    </row>
    <row r="36" spans="2:11" ht="12.75">
      <c r="B36" s="60" t="s">
        <v>168</v>
      </c>
      <c r="H36" s="50">
        <v>121</v>
      </c>
      <c r="I36" s="50">
        <v>154</v>
      </c>
      <c r="J36" s="50">
        <v>51</v>
      </c>
      <c r="K36" s="50">
        <v>433</v>
      </c>
    </row>
    <row r="37" spans="8:11" ht="12.75">
      <c r="H37" s="70">
        <f>SUM(H34:H36)</f>
        <v>2034</v>
      </c>
      <c r="I37" s="70">
        <f>SUM(I34:I36)</f>
        <v>2796</v>
      </c>
      <c r="J37" s="70">
        <f>SUM(J34:J36)</f>
        <v>8297</v>
      </c>
      <c r="K37" s="70">
        <f>SUM(K34:K36)</f>
        <v>11340</v>
      </c>
    </row>
    <row r="38" ht="12.75"/>
    <row r="39" ht="12.75"/>
    <row r="40" ht="12.75"/>
    <row r="41" ht="12.75"/>
    <row r="42" ht="12.75"/>
    <row r="43" ht="12.75"/>
    <row r="44" ht="12.75"/>
    <row r="45" spans="1:2" ht="12.75">
      <c r="A45" s="64" t="s">
        <v>169</v>
      </c>
      <c r="B45" s="65" t="s">
        <v>170</v>
      </c>
    </row>
    <row r="46" ht="12.75"/>
    <row r="47" ht="12.75"/>
    <row r="48" ht="12.75"/>
    <row r="49" ht="12.75"/>
    <row r="60" spans="1:3" ht="12.75">
      <c r="A60" s="64" t="s">
        <v>171</v>
      </c>
      <c r="B60" s="65" t="s">
        <v>172</v>
      </c>
      <c r="C60" s="65"/>
    </row>
    <row r="61" ht="12.75">
      <c r="B61" s="60" t="s">
        <v>173</v>
      </c>
    </row>
    <row r="63" spans="3:11" ht="12.75">
      <c r="C63" s="59"/>
      <c r="D63" s="59"/>
      <c r="E63" s="59"/>
      <c r="F63" s="59"/>
      <c r="G63" s="59"/>
      <c r="H63" s="59"/>
      <c r="I63" s="59"/>
      <c r="J63" s="64" t="s">
        <v>145</v>
      </c>
      <c r="K63" s="64" t="s">
        <v>145</v>
      </c>
    </row>
    <row r="64" spans="3:11" ht="12.75">
      <c r="C64" s="59"/>
      <c r="D64" s="59"/>
      <c r="E64" s="59"/>
      <c r="F64" s="59"/>
      <c r="G64" s="59"/>
      <c r="H64" s="59"/>
      <c r="I64" s="59"/>
      <c r="J64" s="64" t="s">
        <v>14</v>
      </c>
      <c r="K64" s="64" t="s">
        <v>15</v>
      </c>
    </row>
    <row r="65" spans="3:11" ht="12.75">
      <c r="C65" s="59"/>
      <c r="D65" s="59"/>
      <c r="E65" s="59"/>
      <c r="F65" s="59"/>
      <c r="G65" s="59"/>
      <c r="H65" s="59"/>
      <c r="I65" s="59"/>
      <c r="J65" s="64" t="s">
        <v>41</v>
      </c>
      <c r="K65" s="64" t="s">
        <v>41</v>
      </c>
    </row>
    <row r="66" spans="3:11" ht="12.75">
      <c r="C66" s="59"/>
      <c r="D66" s="59"/>
      <c r="E66" s="59"/>
      <c r="F66" s="59"/>
      <c r="G66" s="59"/>
      <c r="H66" s="59"/>
      <c r="I66" s="59"/>
      <c r="J66" s="59"/>
      <c r="K66" s="59"/>
    </row>
    <row r="67" spans="3:11" ht="12.75">
      <c r="C67" s="71" t="s">
        <v>254</v>
      </c>
      <c r="D67" s="71"/>
      <c r="E67" s="71"/>
      <c r="F67" s="71"/>
      <c r="G67" s="71"/>
      <c r="H67" s="71"/>
      <c r="I67" s="71"/>
      <c r="J67" s="72">
        <v>5149</v>
      </c>
      <c r="K67" s="51">
        <v>75</v>
      </c>
    </row>
    <row r="68" spans="3:11" ht="12.75">
      <c r="C68" s="71" t="s">
        <v>214</v>
      </c>
      <c r="D68" s="71"/>
      <c r="E68" s="71"/>
      <c r="F68" s="71"/>
      <c r="G68" s="71"/>
      <c r="H68" s="71"/>
      <c r="I68" s="73"/>
      <c r="J68" s="69">
        <v>-21000</v>
      </c>
      <c r="K68" s="74">
        <v>-4622</v>
      </c>
    </row>
    <row r="69" spans="3:11" ht="12.75">
      <c r="C69" s="38"/>
      <c r="D69" s="38"/>
      <c r="E69" s="38"/>
      <c r="F69" s="38"/>
      <c r="G69" s="38"/>
      <c r="H69" s="38"/>
      <c r="I69" s="38"/>
      <c r="J69" s="49"/>
      <c r="K69" s="68"/>
    </row>
    <row r="70" spans="2:11" ht="12.75">
      <c r="B70" s="59"/>
      <c r="C70" s="59" t="s">
        <v>251</v>
      </c>
      <c r="D70" s="59"/>
      <c r="E70" s="59"/>
      <c r="F70" s="59"/>
      <c r="G70" s="59"/>
      <c r="H70" s="59"/>
      <c r="I70" s="59"/>
      <c r="J70" s="72">
        <v>-457</v>
      </c>
      <c r="K70" s="72">
        <v>462</v>
      </c>
    </row>
    <row r="71" spans="2:11" ht="13.5" thickBot="1">
      <c r="B71" s="59"/>
      <c r="C71" s="71" t="s">
        <v>215</v>
      </c>
      <c r="D71" s="59"/>
      <c r="E71" s="59"/>
      <c r="F71" s="59"/>
      <c r="G71" s="59"/>
      <c r="H71" s="59"/>
      <c r="I71" s="59"/>
      <c r="J71" s="53">
        <v>0</v>
      </c>
      <c r="K71" s="75">
        <v>629</v>
      </c>
    </row>
    <row r="72" spans="3:11" ht="12.75">
      <c r="C72" s="38"/>
      <c r="D72" s="38"/>
      <c r="E72" s="38"/>
      <c r="F72" s="38"/>
      <c r="G72" s="38"/>
      <c r="H72" s="38"/>
      <c r="I72" s="38"/>
      <c r="J72" s="49"/>
      <c r="K72" s="68"/>
    </row>
    <row r="73" spans="3:11" ht="13.5" thickBot="1">
      <c r="C73" s="38" t="s">
        <v>252</v>
      </c>
      <c r="D73" s="38"/>
      <c r="E73" s="38"/>
      <c r="F73" s="38"/>
      <c r="G73" s="38"/>
      <c r="H73" s="38"/>
      <c r="I73" s="38"/>
      <c r="J73" s="53">
        <v>8529</v>
      </c>
      <c r="K73" s="53">
        <v>24381</v>
      </c>
    </row>
    <row r="74" spans="1:11" ht="12.75">
      <c r="A74" s="64"/>
      <c r="B74" s="65"/>
      <c r="C74" s="38"/>
      <c r="D74" s="38"/>
      <c r="E74" s="38"/>
      <c r="F74" s="38"/>
      <c r="G74" s="38"/>
      <c r="H74" s="38"/>
      <c r="I74" s="38"/>
      <c r="J74" s="49"/>
      <c r="K74" s="68"/>
    </row>
    <row r="75" spans="2:13" ht="13.5" thickBot="1">
      <c r="B75" s="59"/>
      <c r="C75" s="59" t="s">
        <v>253</v>
      </c>
      <c r="D75" s="59"/>
      <c r="E75" s="59"/>
      <c r="F75" s="59"/>
      <c r="G75" s="59"/>
      <c r="H75" s="59"/>
      <c r="I75" s="59"/>
      <c r="J75" s="53">
        <v>8387</v>
      </c>
      <c r="K75" s="75">
        <v>19889</v>
      </c>
      <c r="M75" s="68"/>
    </row>
    <row r="76" spans="2:13" ht="12.75">
      <c r="B76" s="59"/>
      <c r="C76" s="59"/>
      <c r="D76" s="59"/>
      <c r="E76" s="59"/>
      <c r="F76" s="59"/>
      <c r="G76" s="59"/>
      <c r="H76" s="59"/>
      <c r="I76" s="59"/>
      <c r="J76" s="51"/>
      <c r="K76" s="72"/>
      <c r="M76" s="68"/>
    </row>
    <row r="77" spans="2:13" ht="12.75">
      <c r="B77" s="59"/>
      <c r="C77" s="71" t="s">
        <v>255</v>
      </c>
      <c r="D77" s="59"/>
      <c r="E77" s="59"/>
      <c r="F77" s="59"/>
      <c r="G77" s="59"/>
      <c r="H77" s="59"/>
      <c r="I77" s="59"/>
      <c r="J77" s="72"/>
      <c r="K77" s="72"/>
      <c r="M77" s="68"/>
    </row>
    <row r="78" spans="2:13" ht="12.75">
      <c r="B78" s="59"/>
      <c r="C78" s="71"/>
      <c r="D78" s="59"/>
      <c r="E78" s="59"/>
      <c r="F78" s="59"/>
      <c r="G78" s="59"/>
      <c r="H78" s="59"/>
      <c r="I78" s="59"/>
      <c r="J78" s="72"/>
      <c r="K78" s="72"/>
      <c r="M78" s="68"/>
    </row>
    <row r="79" spans="1:2" ht="12.75">
      <c r="A79" s="64" t="s">
        <v>174</v>
      </c>
      <c r="B79" s="65" t="s">
        <v>175</v>
      </c>
    </row>
    <row r="80" spans="1:2" ht="12.75">
      <c r="A80" s="64"/>
      <c r="B80" s="60" t="s">
        <v>176</v>
      </c>
    </row>
    <row r="82" spans="1:2" ht="12.75">
      <c r="A82" s="64" t="s">
        <v>72</v>
      </c>
      <c r="B82" s="65" t="s">
        <v>71</v>
      </c>
    </row>
    <row r="83" spans="10:11" ht="12.75">
      <c r="J83" s="64" t="s">
        <v>145</v>
      </c>
      <c r="K83" s="64" t="s">
        <v>145</v>
      </c>
    </row>
    <row r="84" spans="10:11" ht="12.75">
      <c r="J84" s="64" t="s">
        <v>14</v>
      </c>
      <c r="K84" s="64" t="s">
        <v>15</v>
      </c>
    </row>
    <row r="85" spans="1:11" ht="12.75">
      <c r="A85" s="66" t="s">
        <v>177</v>
      </c>
      <c r="B85" s="76" t="s">
        <v>178</v>
      </c>
      <c r="J85" s="64" t="s">
        <v>41</v>
      </c>
      <c r="K85" s="64" t="s">
        <v>41</v>
      </c>
    </row>
    <row r="86" ht="12.75">
      <c r="B86" s="60" t="s">
        <v>179</v>
      </c>
    </row>
    <row r="87" spans="3:12" ht="12.75">
      <c r="C87" s="60" t="s">
        <v>180</v>
      </c>
      <c r="J87" s="68">
        <v>0</v>
      </c>
      <c r="K87" s="68">
        <v>1311</v>
      </c>
      <c r="L87" s="68"/>
    </row>
    <row r="88" spans="3:12" ht="12.75">
      <c r="C88" s="60" t="s">
        <v>181</v>
      </c>
      <c r="J88" s="68">
        <v>234</v>
      </c>
      <c r="K88" s="68">
        <v>212</v>
      </c>
      <c r="L88" s="68"/>
    </row>
    <row r="89" spans="3:12" ht="12.75">
      <c r="C89" s="60" t="s">
        <v>186</v>
      </c>
      <c r="J89" s="69">
        <v>5000</v>
      </c>
      <c r="K89" s="69">
        <v>0</v>
      </c>
      <c r="L89" s="68"/>
    </row>
    <row r="90" spans="10:11" ht="12.75">
      <c r="J90" s="72">
        <f>SUM(J87:J89)</f>
        <v>5234</v>
      </c>
      <c r="K90" s="72">
        <f>SUM(K87:K89)</f>
        <v>1523</v>
      </c>
    </row>
    <row r="91" spans="2:11" ht="12.75">
      <c r="B91" s="60" t="s">
        <v>182</v>
      </c>
      <c r="J91" s="68"/>
      <c r="K91" s="68"/>
    </row>
    <row r="92" spans="3:12" ht="12.75">
      <c r="C92" s="60" t="s">
        <v>183</v>
      </c>
      <c r="J92" s="68">
        <v>60000</v>
      </c>
      <c r="K92" s="68">
        <v>71500</v>
      </c>
      <c r="L92" s="68"/>
    </row>
    <row r="93" spans="10:11" ht="13.5" thickBot="1">
      <c r="J93" s="77">
        <f>SUM(J90:J92)</f>
        <v>65234</v>
      </c>
      <c r="K93" s="77">
        <f>SUM(K90:K92)</f>
        <v>73023</v>
      </c>
    </row>
    <row r="94" spans="10:11" ht="12.75">
      <c r="J94" s="72"/>
      <c r="K94" s="72"/>
    </row>
    <row r="95" spans="1:11" ht="12.75">
      <c r="A95" s="66" t="s">
        <v>184</v>
      </c>
      <c r="B95" s="76" t="s">
        <v>185</v>
      </c>
      <c r="J95" s="68"/>
      <c r="K95" s="68"/>
    </row>
    <row r="96" spans="2:11" ht="12.75">
      <c r="B96" s="60" t="s">
        <v>179</v>
      </c>
      <c r="J96" s="68"/>
      <c r="K96" s="68"/>
    </row>
    <row r="97" spans="3:12" ht="12.75">
      <c r="C97" s="60" t="s">
        <v>181</v>
      </c>
      <c r="J97" s="68">
        <v>560</v>
      </c>
      <c r="K97" s="68">
        <v>506</v>
      </c>
      <c r="L97" s="68"/>
    </row>
    <row r="98" spans="3:12" ht="12.75">
      <c r="C98" s="60" t="s">
        <v>186</v>
      </c>
      <c r="J98" s="68">
        <v>50000</v>
      </c>
      <c r="K98" s="68">
        <v>55000</v>
      </c>
      <c r="L98" s="68"/>
    </row>
    <row r="99" spans="10:11" ht="12.75">
      <c r="J99" s="70">
        <f>SUM(J97:J98)</f>
        <v>50560</v>
      </c>
      <c r="K99" s="70">
        <f>SUM(K97:K98)</f>
        <v>55506</v>
      </c>
    </row>
    <row r="100" spans="2:11" ht="13.5" thickBot="1">
      <c r="B100" s="60" t="s">
        <v>187</v>
      </c>
      <c r="J100" s="77">
        <f>J93+J99</f>
        <v>115794</v>
      </c>
      <c r="K100" s="77">
        <f>K93+K99</f>
        <v>128529</v>
      </c>
    </row>
    <row r="102" spans="1:2" ht="12.75">
      <c r="A102" s="66" t="s">
        <v>188</v>
      </c>
      <c r="B102" s="76" t="s">
        <v>189</v>
      </c>
    </row>
    <row r="103" ht="12.75"/>
    <row r="104" ht="12.75"/>
    <row r="105" spans="1:3" ht="12.75">
      <c r="A105" s="64" t="s">
        <v>190</v>
      </c>
      <c r="B105" s="65" t="s">
        <v>191</v>
      </c>
      <c r="C105" s="65"/>
    </row>
    <row r="106" ht="12.75"/>
    <row r="107" ht="12.75"/>
    <row r="108" spans="1:2" ht="12.75">
      <c r="A108" s="64" t="s">
        <v>192</v>
      </c>
      <c r="B108" s="65" t="s">
        <v>193</v>
      </c>
    </row>
    <row r="109" ht="12.75"/>
    <row r="110" ht="12.75"/>
    <row r="111" spans="1:3" ht="12.75">
      <c r="A111" s="64" t="s">
        <v>194</v>
      </c>
      <c r="B111" s="65" t="s">
        <v>195</v>
      </c>
      <c r="C111" s="65"/>
    </row>
    <row r="112" ht="12.75"/>
    <row r="113" ht="12.75"/>
    <row r="114" ht="12.75"/>
    <row r="115" ht="12.75"/>
    <row r="116" ht="12.75"/>
    <row r="117" ht="12.75"/>
    <row r="118" ht="12.75"/>
    <row r="119" ht="12.75"/>
    <row r="120" ht="12.75"/>
    <row r="121" spans="1:2" ht="12.75">
      <c r="A121" s="64" t="s">
        <v>37</v>
      </c>
      <c r="B121" s="65" t="s">
        <v>196</v>
      </c>
    </row>
    <row r="123" ht="12.75"/>
    <row r="124" ht="12.75"/>
    <row r="125" ht="12.75"/>
    <row r="126" ht="12.75"/>
    <row r="127" spans="8:11" ht="12.75">
      <c r="H127" s="89" t="s">
        <v>120</v>
      </c>
      <c r="I127" s="89"/>
      <c r="J127" s="89" t="s">
        <v>121</v>
      </c>
      <c r="K127" s="89"/>
    </row>
    <row r="128" spans="8:11" ht="12.75">
      <c r="H128" s="64" t="s">
        <v>14</v>
      </c>
      <c r="I128" s="64" t="s">
        <v>15</v>
      </c>
      <c r="J128" s="64" t="s">
        <v>14</v>
      </c>
      <c r="K128" s="64" t="s">
        <v>15</v>
      </c>
    </row>
    <row r="129" spans="8:11" ht="12.75">
      <c r="H129" s="65"/>
      <c r="I129" s="65"/>
      <c r="J129" s="65"/>
      <c r="K129" s="65"/>
    </row>
    <row r="130" ht="12.75">
      <c r="C130" s="60" t="s">
        <v>197</v>
      </c>
    </row>
    <row r="131" spans="3:11" ht="12.75">
      <c r="C131" s="60" t="s">
        <v>198</v>
      </c>
      <c r="H131" s="69">
        <v>3194</v>
      </c>
      <c r="I131" s="69">
        <v>692</v>
      </c>
      <c r="J131" s="69">
        <v>12582</v>
      </c>
      <c r="K131" s="69">
        <v>13455</v>
      </c>
    </row>
    <row r="132" spans="8:11" ht="12.75">
      <c r="H132" s="68"/>
      <c r="I132" s="68"/>
      <c r="J132" s="68"/>
      <c r="K132" s="68"/>
    </row>
    <row r="133" spans="3:11" ht="12.75">
      <c r="C133" s="60" t="s">
        <v>199</v>
      </c>
      <c r="H133" s="68"/>
      <c r="I133" s="68"/>
      <c r="J133" s="68"/>
      <c r="K133" s="68"/>
    </row>
    <row r="134" spans="3:11" ht="12.75">
      <c r="C134" s="60" t="s">
        <v>200</v>
      </c>
      <c r="H134" s="69">
        <v>100000</v>
      </c>
      <c r="I134" s="69">
        <v>100000</v>
      </c>
      <c r="J134" s="69">
        <v>100000</v>
      </c>
      <c r="K134" s="69">
        <v>100000</v>
      </c>
    </row>
    <row r="136" spans="3:11" ht="12.75">
      <c r="C136" s="60" t="s">
        <v>201</v>
      </c>
      <c r="H136" s="78">
        <f>H131/H134*100</f>
        <v>3.1940000000000004</v>
      </c>
      <c r="I136" s="78">
        <f>I131/I134*100</f>
        <v>0.692</v>
      </c>
      <c r="J136" s="78">
        <f>J131/J134*100</f>
        <v>12.581999999999999</v>
      </c>
      <c r="K136" s="78">
        <f>K131/K134*100</f>
        <v>13.455</v>
      </c>
    </row>
    <row r="139" spans="1:2" ht="12.75">
      <c r="A139" s="64" t="s">
        <v>202</v>
      </c>
      <c r="B139" s="65" t="s">
        <v>203</v>
      </c>
    </row>
    <row r="140" ht="12.75"/>
    <row r="141" ht="12.75"/>
    <row r="142" ht="12.75"/>
    <row r="143" ht="12.75"/>
    <row r="147" ht="12.75">
      <c r="A147" s="60" t="s">
        <v>204</v>
      </c>
    </row>
    <row r="151" ht="12.75">
      <c r="A151" s="60" t="s">
        <v>205</v>
      </c>
    </row>
    <row r="152" ht="12.75">
      <c r="A152" s="60" t="s">
        <v>206</v>
      </c>
    </row>
    <row r="155" ht="12.75">
      <c r="A155" s="60" t="s">
        <v>207</v>
      </c>
    </row>
    <row r="156" ht="12.75">
      <c r="A156" s="60" t="s">
        <v>208</v>
      </c>
    </row>
  </sheetData>
  <mergeCells count="4">
    <mergeCell ref="H31:I31"/>
    <mergeCell ref="J31:K31"/>
    <mergeCell ref="H127:I127"/>
    <mergeCell ref="J127:K127"/>
  </mergeCells>
  <printOptions/>
  <pageMargins left="0.75" right="0.5" top="1" bottom="0.5" header="0.5" footer="0.5"/>
  <pageSetup horizontalDpi="600" verticalDpi="600" orientation="portrait" paperSize="9" scale="95" r:id="rId2"/>
  <rowBreaks count="1" manualBreakCount="1">
    <brk id="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Perak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PCB</dc:creator>
  <cp:keywords/>
  <dc:description/>
  <cp:lastModifiedBy>kychoo</cp:lastModifiedBy>
  <cp:lastPrinted>2009-02-27T08:25:50Z</cp:lastPrinted>
  <dcterms:created xsi:type="dcterms:W3CDTF">2009-02-24T23:46:56Z</dcterms:created>
  <dcterms:modified xsi:type="dcterms:W3CDTF">2009-02-27T08:26:03Z</dcterms:modified>
  <cp:category/>
  <cp:version/>
  <cp:contentType/>
  <cp:contentStatus/>
</cp:coreProperties>
</file>